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5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LE ETE\EC_AO_Diversité\Présentations\Rapport 2024\"/>
    </mc:Choice>
  </mc:AlternateContent>
  <xr:revisionPtr revIDLastSave="0" documentId="13_ncr:1_{7D3B6724-1A77-4600-A1D6-499BD249F116}" xr6:coauthVersionLast="47" xr6:coauthVersionMax="47" xr10:uidLastSave="{00000000-0000-0000-0000-000000000000}"/>
  <bookViews>
    <workbookView xWindow="-120" yWindow="-120" windowWidth="29040" windowHeight="15720" firstSheet="3" activeTab="3" xr2:uid="{92CE8E4F-F0DF-4E9D-8B8C-B709C981F731}"/>
  </bookViews>
  <sheets>
    <sheet name="BDD Clips brute" sheetId="3" state="hidden" r:id="rId1"/>
    <sheet name="Calculs Clips" sheetId="4" state="hidden" r:id="rId2"/>
    <sheet name="TCD Détail chaîne" sheetId="25" state="hidden" r:id="rId3"/>
    <sheet name="Part clips 24h-24h" sheetId="6" r:id="rId4"/>
    <sheet name="Part clips 0h-6h" sheetId="7" r:id="rId5"/>
    <sheet name="Part clips 6h-16h" sheetId="8" r:id="rId6"/>
    <sheet name="Part clips 16h-24h" sheetId="9" r:id="rId7"/>
    <sheet name="Part musique prime" sheetId="10" r:id="rId8"/>
    <sheet name="CC Clips" sheetId="5" r:id="rId9"/>
    <sheet name="Clips, diff, artistes, contacts" sheetId="11" r:id="rId10"/>
    <sheet name="Genre musical" sheetId="15" r:id="rId11"/>
    <sheet name="Langue chantée" sheetId="13" r:id="rId12"/>
    <sheet name="Typo ancienneté" sheetId="14" r:id="rId13"/>
    <sheet name="Genre du lead" sheetId="28" r:id="rId14"/>
    <sheet name="Niv dvlpt" sheetId="29" r:id="rId15"/>
    <sheet name="Rotation" sheetId="16" r:id="rId16"/>
    <sheet name="EP, exclu" sheetId="17" r:id="rId17"/>
    <sheet name="Top 10 artiste chaîne" sheetId="18" r:id="rId18"/>
    <sheet name="Top 10 artistes panel" sheetId="19" r:id="rId19"/>
    <sheet name="Top 50 clips" sheetId="21" r:id="rId20"/>
    <sheet name="Genre x Langue chantée" sheetId="30" r:id="rId21"/>
    <sheet name="Genre x Ancienneté" sheetId="31" r:id="rId22"/>
    <sheet name="Langue x Ancienneté" sheetId="32" r:id="rId23"/>
    <sheet name="Genre x Genre du lead" sheetId="33" r:id="rId24"/>
    <sheet name="Genre du lead x Ancienneté" sheetId="34" r:id="rId25"/>
  </sheets>
  <definedNames>
    <definedName name="_xlnm._FilterDatabase" localSheetId="15" hidden="1">Rotation!#REF!</definedName>
    <definedName name="_xlnm._FilterDatabase" localSheetId="17" hidden="1">'Top 10 artiste chaîne'!$B$4:$L$148</definedName>
    <definedName name="_xlnm._FilterDatabase" localSheetId="19" hidden="1">'Top 50 clips'!$B$4:$M$54</definedName>
    <definedName name="AnneeEnCours">'CC Clips'!#REF!</definedName>
  </definedNames>
  <calcPr calcId="191029"/>
  <pivotCaches>
    <pivotCache cacheId="0" r:id="rId2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K25" i="4" l="1"/>
  <c r="EJ25" i="4"/>
  <c r="EI25" i="4"/>
  <c r="EH25" i="4"/>
  <c r="EF25" i="4"/>
  <c r="ED25" i="4"/>
  <c r="EB25" i="4"/>
  <c r="DZ25" i="4"/>
  <c r="DY25" i="4"/>
  <c r="DX25" i="4"/>
  <c r="DV25" i="4"/>
  <c r="DT25" i="4"/>
  <c r="DR25" i="4"/>
  <c r="DP25" i="4"/>
  <c r="DN25" i="4"/>
  <c r="DL25" i="4"/>
  <c r="DJ25" i="4"/>
  <c r="DH25" i="4"/>
  <c r="DF25" i="4"/>
  <c r="DD25" i="4"/>
  <c r="DB25" i="4"/>
  <c r="CZ25" i="4"/>
  <c r="CX25" i="4"/>
  <c r="CV25" i="4"/>
  <c r="CU25" i="4"/>
  <c r="CS25" i="4"/>
  <c r="CQ25" i="4"/>
  <c r="CO25" i="4"/>
  <c r="CM25" i="4"/>
  <c r="CK25" i="4"/>
  <c r="CI25" i="4"/>
  <c r="CG25" i="4"/>
  <c r="CE25" i="4"/>
  <c r="CC25" i="4"/>
  <c r="CA25" i="4"/>
  <c r="BY25" i="4"/>
  <c r="BW25" i="4"/>
  <c r="BU25" i="4"/>
  <c r="BS25" i="4"/>
  <c r="BQ25" i="4"/>
  <c r="BR25" i="4" s="1"/>
  <c r="BO25" i="4"/>
  <c r="BM25" i="4"/>
  <c r="BK25" i="4"/>
  <c r="BI25" i="4"/>
  <c r="BG25" i="4"/>
  <c r="BE25" i="4"/>
  <c r="BD25" i="4"/>
  <c r="BB25" i="4"/>
  <c r="AZ25" i="4"/>
  <c r="AY25" i="4"/>
  <c r="AX25" i="4"/>
  <c r="AV25" i="4"/>
  <c r="AT25" i="4"/>
  <c r="AR25" i="4"/>
  <c r="AQ25" i="4"/>
  <c r="AO25" i="4"/>
  <c r="AM25" i="4"/>
  <c r="AK25" i="4"/>
  <c r="AI25" i="4"/>
  <c r="AG25" i="4"/>
  <c r="AE25" i="4"/>
  <c r="AC25" i="4"/>
  <c r="AA25" i="4"/>
  <c r="Y25" i="4"/>
  <c r="W25" i="4"/>
  <c r="U25" i="4"/>
  <c r="S25" i="4"/>
  <c r="Q25" i="4"/>
  <c r="O25" i="4"/>
  <c r="M25" i="4"/>
  <c r="K25" i="4"/>
  <c r="I25" i="4"/>
  <c r="G25" i="4"/>
  <c r="E25" i="4"/>
  <c r="D25" i="4"/>
  <c r="C25" i="4"/>
  <c r="B25" i="4"/>
  <c r="EK24" i="4"/>
  <c r="EJ24" i="4"/>
  <c r="EI24" i="4"/>
  <c r="EH24" i="4"/>
  <c r="EF24" i="4"/>
  <c r="ED24" i="4"/>
  <c r="EB24" i="4"/>
  <c r="DZ24" i="4"/>
  <c r="DY24" i="4"/>
  <c r="DX24" i="4"/>
  <c r="DV24" i="4"/>
  <c r="DT24" i="4"/>
  <c r="DR24" i="4"/>
  <c r="DP24" i="4"/>
  <c r="DN24" i="4"/>
  <c r="DL24" i="4"/>
  <c r="DJ24" i="4"/>
  <c r="DH24" i="4"/>
  <c r="DI24" i="4" s="1"/>
  <c r="DF24" i="4"/>
  <c r="DD24" i="4"/>
  <c r="DB24" i="4"/>
  <c r="CZ24" i="4"/>
  <c r="CX24" i="4"/>
  <c r="CV24" i="4"/>
  <c r="CU24" i="4"/>
  <c r="CS24" i="4"/>
  <c r="CT24" i="4" s="1"/>
  <c r="CQ24" i="4"/>
  <c r="CO24" i="4"/>
  <c r="CM24" i="4"/>
  <c r="CK24" i="4"/>
  <c r="CI24" i="4"/>
  <c r="CG24" i="4"/>
  <c r="CE24" i="4"/>
  <c r="CC24" i="4"/>
  <c r="CD24" i="4" s="1"/>
  <c r="CA24" i="4"/>
  <c r="BY24" i="4"/>
  <c r="BW24" i="4"/>
  <c r="BU24" i="4"/>
  <c r="BS24" i="4"/>
  <c r="BQ24" i="4"/>
  <c r="BO24" i="4"/>
  <c r="BM24" i="4"/>
  <c r="BN24" i="4" s="1"/>
  <c r="BK24" i="4"/>
  <c r="BI24" i="4"/>
  <c r="BG24" i="4"/>
  <c r="BE24" i="4"/>
  <c r="BD24" i="4"/>
  <c r="BB24" i="4"/>
  <c r="AZ24" i="4"/>
  <c r="AY24" i="4"/>
  <c r="AX24" i="4"/>
  <c r="AV24" i="4"/>
  <c r="AT24" i="4"/>
  <c r="AR24" i="4"/>
  <c r="AQ24" i="4"/>
  <c r="AO24" i="4"/>
  <c r="AM24" i="4"/>
  <c r="AK24" i="4"/>
  <c r="AI24" i="4"/>
  <c r="AG24" i="4"/>
  <c r="AE24" i="4"/>
  <c r="AC24" i="4"/>
  <c r="AA24" i="4"/>
  <c r="Y24" i="4"/>
  <c r="W24" i="4"/>
  <c r="U24" i="4"/>
  <c r="S24" i="4"/>
  <c r="Q24" i="4"/>
  <c r="O24" i="4"/>
  <c r="M24" i="4"/>
  <c r="K24" i="4"/>
  <c r="I24" i="4"/>
  <c r="G24" i="4"/>
  <c r="E24" i="4"/>
  <c r="D24" i="4"/>
  <c r="C24" i="4"/>
  <c r="B24" i="4"/>
  <c r="EK23" i="4"/>
  <c r="EJ23" i="4"/>
  <c r="EI23" i="4"/>
  <c r="EH23" i="4"/>
  <c r="EF23" i="4"/>
  <c r="EG23" i="4" s="1"/>
  <c r="ED23" i="4"/>
  <c r="EB23" i="4"/>
  <c r="DZ23" i="4"/>
  <c r="DY23" i="4"/>
  <c r="DX23" i="4"/>
  <c r="DV23" i="4"/>
  <c r="DT23" i="4"/>
  <c r="DR23" i="4"/>
  <c r="DP23" i="4"/>
  <c r="DN23" i="4"/>
  <c r="DL23" i="4"/>
  <c r="DJ23" i="4"/>
  <c r="DH23" i="4"/>
  <c r="DF23" i="4"/>
  <c r="DD23" i="4"/>
  <c r="DB23" i="4"/>
  <c r="CZ23" i="4"/>
  <c r="CX23" i="4"/>
  <c r="CV23" i="4"/>
  <c r="CU23" i="4"/>
  <c r="CS23" i="4"/>
  <c r="CQ23" i="4"/>
  <c r="CO23" i="4"/>
  <c r="CM23" i="4"/>
  <c r="CK23" i="4"/>
  <c r="CI23" i="4"/>
  <c r="CG23" i="4"/>
  <c r="CE23" i="4"/>
  <c r="CC23" i="4"/>
  <c r="CA23" i="4"/>
  <c r="BY23" i="4"/>
  <c r="BW23" i="4"/>
  <c r="BU23" i="4"/>
  <c r="BS23" i="4"/>
  <c r="BQ23" i="4"/>
  <c r="BO23" i="4"/>
  <c r="BM23" i="4"/>
  <c r="BK23" i="4"/>
  <c r="BI23" i="4"/>
  <c r="BG23" i="4"/>
  <c r="BE23" i="4"/>
  <c r="BD23" i="4"/>
  <c r="BB23" i="4"/>
  <c r="AZ23" i="4"/>
  <c r="AY23" i="4"/>
  <c r="AX23" i="4"/>
  <c r="AV23" i="4"/>
  <c r="AT23" i="4"/>
  <c r="AR23" i="4"/>
  <c r="AQ23" i="4"/>
  <c r="AO23" i="4"/>
  <c r="AM23" i="4"/>
  <c r="AK23" i="4"/>
  <c r="AI23" i="4"/>
  <c r="AG23" i="4"/>
  <c r="AE23" i="4"/>
  <c r="AC23" i="4"/>
  <c r="AA23" i="4"/>
  <c r="Y23" i="4"/>
  <c r="W23" i="4"/>
  <c r="U23" i="4"/>
  <c r="S23" i="4"/>
  <c r="Q23" i="4"/>
  <c r="O23" i="4"/>
  <c r="M23" i="4"/>
  <c r="K23" i="4"/>
  <c r="I23" i="4"/>
  <c r="G23" i="4"/>
  <c r="E23" i="4"/>
  <c r="D23" i="4"/>
  <c r="C23" i="4"/>
  <c r="B23" i="4"/>
  <c r="EK22" i="4"/>
  <c r="EJ22" i="4"/>
  <c r="EI22" i="4"/>
  <c r="EH22" i="4"/>
  <c r="EF22" i="4"/>
  <c r="ED22" i="4"/>
  <c r="EB22" i="4"/>
  <c r="DZ22" i="4"/>
  <c r="DY22" i="4"/>
  <c r="DX22" i="4"/>
  <c r="DV22" i="4"/>
  <c r="DT22" i="4"/>
  <c r="DR22" i="4"/>
  <c r="DP22" i="4"/>
  <c r="DN22" i="4"/>
  <c r="DL22" i="4"/>
  <c r="DJ22" i="4"/>
  <c r="DH22" i="4"/>
  <c r="DF22" i="4"/>
  <c r="DD22" i="4"/>
  <c r="DB22" i="4"/>
  <c r="CZ22" i="4"/>
  <c r="DA22" i="4" s="1"/>
  <c r="CX22" i="4"/>
  <c r="CV22" i="4"/>
  <c r="CU22" i="4"/>
  <c r="CS22" i="4"/>
  <c r="CQ22" i="4"/>
  <c r="CO22" i="4"/>
  <c r="CM22" i="4"/>
  <c r="CK22" i="4"/>
  <c r="CI22" i="4"/>
  <c r="CG22" i="4"/>
  <c r="CE22" i="4"/>
  <c r="CC22" i="4"/>
  <c r="CA22" i="4"/>
  <c r="BY22" i="4"/>
  <c r="BW22" i="4"/>
  <c r="BU22" i="4"/>
  <c r="BS22" i="4"/>
  <c r="BQ22" i="4"/>
  <c r="BO22" i="4"/>
  <c r="BM22" i="4"/>
  <c r="BK22" i="4"/>
  <c r="BI22" i="4"/>
  <c r="BG22" i="4"/>
  <c r="BE22" i="4"/>
  <c r="BD22" i="4"/>
  <c r="BB22" i="4"/>
  <c r="AZ22" i="4"/>
  <c r="AY22" i="4"/>
  <c r="AX22" i="4"/>
  <c r="AV22" i="4"/>
  <c r="AT22" i="4"/>
  <c r="AR22" i="4"/>
  <c r="AQ22" i="4"/>
  <c r="AO22" i="4"/>
  <c r="AM22" i="4"/>
  <c r="AK22" i="4"/>
  <c r="AI22" i="4"/>
  <c r="AG22" i="4"/>
  <c r="AE22" i="4"/>
  <c r="AC22" i="4"/>
  <c r="AD22" i="4" s="1"/>
  <c r="AA22" i="4"/>
  <c r="Y22" i="4"/>
  <c r="W22" i="4"/>
  <c r="U22" i="4"/>
  <c r="S22" i="4"/>
  <c r="Q22" i="4"/>
  <c r="O22" i="4"/>
  <c r="M22" i="4"/>
  <c r="N22" i="4" s="1"/>
  <c r="K22" i="4"/>
  <c r="I22" i="4"/>
  <c r="G22" i="4"/>
  <c r="E22" i="4"/>
  <c r="D22" i="4"/>
  <c r="C22" i="4"/>
  <c r="B22" i="4"/>
  <c r="EK21" i="4"/>
  <c r="EJ21" i="4"/>
  <c r="EI21" i="4"/>
  <c r="EH21" i="4"/>
  <c r="EF21" i="4"/>
  <c r="ED21" i="4"/>
  <c r="EB21" i="4"/>
  <c r="DZ21" i="4"/>
  <c r="DY21" i="4"/>
  <c r="DX21" i="4"/>
  <c r="DV21" i="4"/>
  <c r="DT21" i="4"/>
  <c r="DR21" i="4"/>
  <c r="DP21" i="4"/>
  <c r="DN21" i="4"/>
  <c r="DL21" i="4"/>
  <c r="DJ21" i="4"/>
  <c r="DH21" i="4"/>
  <c r="DF21" i="4"/>
  <c r="DD21" i="4"/>
  <c r="DB21" i="4"/>
  <c r="CZ21" i="4"/>
  <c r="CX21" i="4"/>
  <c r="CV21" i="4"/>
  <c r="CU21" i="4"/>
  <c r="CS21" i="4"/>
  <c r="CQ21" i="4"/>
  <c r="CO21" i="4"/>
  <c r="CM21" i="4"/>
  <c r="CK21" i="4"/>
  <c r="CI21" i="4"/>
  <c r="CG21" i="4"/>
  <c r="CE21" i="4"/>
  <c r="CC21" i="4"/>
  <c r="CA21" i="4"/>
  <c r="BY21" i="4"/>
  <c r="BW21" i="4"/>
  <c r="BU21" i="4"/>
  <c r="BS21" i="4"/>
  <c r="BQ21" i="4"/>
  <c r="BO21" i="4"/>
  <c r="BM21" i="4"/>
  <c r="BK21" i="4"/>
  <c r="BI21" i="4"/>
  <c r="BG21" i="4"/>
  <c r="BE21" i="4"/>
  <c r="BD21" i="4"/>
  <c r="BB21" i="4"/>
  <c r="AZ21" i="4"/>
  <c r="AY21" i="4"/>
  <c r="AX21" i="4"/>
  <c r="AV21" i="4"/>
  <c r="AT21" i="4"/>
  <c r="AR21" i="4"/>
  <c r="AQ21" i="4"/>
  <c r="AO21" i="4"/>
  <c r="AM21" i="4"/>
  <c r="AK21" i="4"/>
  <c r="AI21" i="4"/>
  <c r="AG21" i="4"/>
  <c r="AE21" i="4"/>
  <c r="AC21" i="4"/>
  <c r="AA21" i="4"/>
  <c r="Y21" i="4"/>
  <c r="Z21" i="4" s="1"/>
  <c r="W21" i="4"/>
  <c r="U21" i="4"/>
  <c r="S21" i="4"/>
  <c r="Q21" i="4"/>
  <c r="O21" i="4"/>
  <c r="M21" i="4"/>
  <c r="K21" i="4"/>
  <c r="L21" i="4" s="1"/>
  <c r="I21" i="4"/>
  <c r="J21" i="4" s="1"/>
  <c r="G21" i="4"/>
  <c r="E21" i="4"/>
  <c r="D21" i="4"/>
  <c r="C21" i="4"/>
  <c r="B21" i="4"/>
  <c r="EK20" i="4"/>
  <c r="EJ20" i="4"/>
  <c r="EI20" i="4"/>
  <c r="EH20" i="4"/>
  <c r="EF20" i="4"/>
  <c r="ED20" i="4"/>
  <c r="EB20" i="4"/>
  <c r="DZ20" i="4"/>
  <c r="DY20" i="4"/>
  <c r="DX20" i="4"/>
  <c r="DV20" i="4"/>
  <c r="DT20" i="4"/>
  <c r="DR20" i="4"/>
  <c r="DP20" i="4"/>
  <c r="DN20" i="4"/>
  <c r="DL20" i="4"/>
  <c r="DJ20" i="4"/>
  <c r="DH20" i="4"/>
  <c r="DF20" i="4"/>
  <c r="DD20" i="4"/>
  <c r="DB20" i="4"/>
  <c r="CZ20" i="4"/>
  <c r="CX20" i="4"/>
  <c r="CV20" i="4"/>
  <c r="CU20" i="4"/>
  <c r="CS20" i="4"/>
  <c r="CQ20" i="4"/>
  <c r="CO20" i="4"/>
  <c r="CM20" i="4"/>
  <c r="CK20" i="4"/>
  <c r="CI20" i="4"/>
  <c r="CG20" i="4"/>
  <c r="CE20" i="4"/>
  <c r="CC20" i="4"/>
  <c r="CD20" i="4" s="1"/>
  <c r="CA20" i="4"/>
  <c r="BY20" i="4"/>
  <c r="BW20" i="4"/>
  <c r="BU20" i="4"/>
  <c r="BS20" i="4"/>
  <c r="BQ20" i="4"/>
  <c r="BO20" i="4"/>
  <c r="BM20" i="4"/>
  <c r="BN20" i="4" s="1"/>
  <c r="BK20" i="4"/>
  <c r="BI20" i="4"/>
  <c r="BG20" i="4"/>
  <c r="BE20" i="4"/>
  <c r="BD20" i="4"/>
  <c r="BB20" i="4"/>
  <c r="AZ20" i="4"/>
  <c r="AY20" i="4"/>
  <c r="AX20" i="4"/>
  <c r="AV20" i="4"/>
  <c r="AT20" i="4"/>
  <c r="AR20" i="4"/>
  <c r="AQ20" i="4"/>
  <c r="AO20" i="4"/>
  <c r="AM20" i="4"/>
  <c r="AK20" i="4"/>
  <c r="AI20" i="4"/>
  <c r="AG20" i="4"/>
  <c r="AE20" i="4"/>
  <c r="AC20" i="4"/>
  <c r="AA20" i="4"/>
  <c r="Y20" i="4"/>
  <c r="W20" i="4"/>
  <c r="U20" i="4"/>
  <c r="S20" i="4"/>
  <c r="Q20" i="4"/>
  <c r="O20" i="4"/>
  <c r="M20" i="4"/>
  <c r="K20" i="4"/>
  <c r="I20" i="4"/>
  <c r="G20" i="4"/>
  <c r="E20" i="4"/>
  <c r="D20" i="4"/>
  <c r="C20" i="4"/>
  <c r="B20" i="4"/>
  <c r="EK19" i="4"/>
  <c r="EJ19" i="4"/>
  <c r="EI19" i="4"/>
  <c r="EH19" i="4"/>
  <c r="EF19" i="4"/>
  <c r="EG19" i="4" s="1"/>
  <c r="ED19" i="4"/>
  <c r="EB19" i="4"/>
  <c r="DZ19" i="4"/>
  <c r="DY19" i="4"/>
  <c r="DX19" i="4"/>
  <c r="DV19" i="4"/>
  <c r="DW19" i="4" s="1"/>
  <c r="DT19" i="4"/>
  <c r="DR19" i="4"/>
  <c r="DP19" i="4"/>
  <c r="DN19" i="4"/>
  <c r="DL19" i="4"/>
  <c r="DJ19" i="4"/>
  <c r="DH19" i="4"/>
  <c r="DF19" i="4"/>
  <c r="DG19" i="4" s="1"/>
  <c r="DD19" i="4"/>
  <c r="DB19" i="4"/>
  <c r="CZ19" i="4"/>
  <c r="CX19" i="4"/>
  <c r="CV19" i="4"/>
  <c r="CU19" i="4"/>
  <c r="CS19" i="4"/>
  <c r="CQ19" i="4"/>
  <c r="CO19" i="4"/>
  <c r="CP19" i="4" s="1"/>
  <c r="CM19" i="4"/>
  <c r="CK19" i="4"/>
  <c r="CI19" i="4"/>
  <c r="CG19" i="4"/>
  <c r="CE19" i="4"/>
  <c r="CC19" i="4"/>
  <c r="CA19" i="4"/>
  <c r="BY19" i="4"/>
  <c r="BZ19" i="4" s="1"/>
  <c r="BW19" i="4"/>
  <c r="BU19" i="4"/>
  <c r="BS19" i="4"/>
  <c r="BQ19" i="4"/>
  <c r="BO19" i="4"/>
  <c r="BM19" i="4"/>
  <c r="BK19" i="4"/>
  <c r="BI19" i="4"/>
  <c r="BJ19" i="4" s="1"/>
  <c r="BG19" i="4"/>
  <c r="BE19" i="4"/>
  <c r="BD19" i="4"/>
  <c r="BB19" i="4"/>
  <c r="AZ19" i="4"/>
  <c r="AY19" i="4"/>
  <c r="AX19" i="4"/>
  <c r="AV19" i="4"/>
  <c r="AW19" i="4" s="1"/>
  <c r="AT19" i="4"/>
  <c r="AR19" i="4"/>
  <c r="AQ19" i="4"/>
  <c r="AO19" i="4"/>
  <c r="AM19" i="4"/>
  <c r="AK19" i="4"/>
  <c r="AI19" i="4"/>
  <c r="AG19" i="4"/>
  <c r="AE19" i="4"/>
  <c r="AC19" i="4"/>
  <c r="AA19" i="4"/>
  <c r="Y19" i="4"/>
  <c r="W19" i="4"/>
  <c r="U19" i="4"/>
  <c r="S19" i="4"/>
  <c r="Q19" i="4"/>
  <c r="O19" i="4"/>
  <c r="M19" i="4"/>
  <c r="K19" i="4"/>
  <c r="I19" i="4"/>
  <c r="G19" i="4"/>
  <c r="E19" i="4"/>
  <c r="D19" i="4"/>
  <c r="C19" i="4"/>
  <c r="B19" i="4"/>
  <c r="EK18" i="4"/>
  <c r="EJ18" i="4"/>
  <c r="EI18" i="4"/>
  <c r="EH18" i="4"/>
  <c r="EF18" i="4"/>
  <c r="ED18" i="4"/>
  <c r="EB18" i="4"/>
  <c r="DZ18" i="4"/>
  <c r="DY18" i="4"/>
  <c r="DX18" i="4"/>
  <c r="DV18" i="4"/>
  <c r="DT18" i="4"/>
  <c r="DR18" i="4"/>
  <c r="DS18" i="4" s="1"/>
  <c r="DP18" i="4"/>
  <c r="DN18" i="4"/>
  <c r="DL18" i="4"/>
  <c r="DJ18" i="4"/>
  <c r="DH18" i="4"/>
  <c r="DF18" i="4"/>
  <c r="DD18" i="4"/>
  <c r="DB18" i="4"/>
  <c r="DC18" i="4" s="1"/>
  <c r="CZ18" i="4"/>
  <c r="CX18" i="4"/>
  <c r="CV18" i="4"/>
  <c r="CU18" i="4"/>
  <c r="CS18" i="4"/>
  <c r="CQ18" i="4"/>
  <c r="CO18" i="4"/>
  <c r="CM18" i="4"/>
  <c r="CK18" i="4"/>
  <c r="CI18" i="4"/>
  <c r="CG18" i="4"/>
  <c r="CE18" i="4"/>
  <c r="CC18" i="4"/>
  <c r="CA18" i="4"/>
  <c r="BY18" i="4"/>
  <c r="BW18" i="4"/>
  <c r="BU18" i="4"/>
  <c r="BS18" i="4"/>
  <c r="BQ18" i="4"/>
  <c r="BO18" i="4"/>
  <c r="BM18" i="4"/>
  <c r="BK18" i="4"/>
  <c r="BI18" i="4"/>
  <c r="BG18" i="4"/>
  <c r="BE18" i="4"/>
  <c r="BD18" i="4"/>
  <c r="BB18" i="4"/>
  <c r="AZ18" i="4"/>
  <c r="AY18" i="4"/>
  <c r="AX18" i="4"/>
  <c r="AV18" i="4"/>
  <c r="AT18" i="4"/>
  <c r="AR18" i="4"/>
  <c r="AQ18" i="4"/>
  <c r="AO18" i="4"/>
  <c r="AM18" i="4"/>
  <c r="AK18" i="4"/>
  <c r="AI18" i="4"/>
  <c r="AG18" i="4"/>
  <c r="AE18" i="4"/>
  <c r="AC18" i="4"/>
  <c r="AA18" i="4"/>
  <c r="Y18" i="4"/>
  <c r="W18" i="4"/>
  <c r="U18" i="4"/>
  <c r="S18" i="4"/>
  <c r="Q18" i="4"/>
  <c r="O18" i="4"/>
  <c r="M18" i="4"/>
  <c r="K18" i="4"/>
  <c r="I18" i="4"/>
  <c r="G18" i="4"/>
  <c r="E18" i="4"/>
  <c r="D18" i="4"/>
  <c r="C18" i="4"/>
  <c r="B18" i="4"/>
  <c r="EK17" i="4"/>
  <c r="EJ17" i="4"/>
  <c r="EI17" i="4"/>
  <c r="EH17" i="4"/>
  <c r="EF17" i="4"/>
  <c r="ED17" i="4"/>
  <c r="EB17" i="4"/>
  <c r="DZ17" i="4"/>
  <c r="DY17" i="4"/>
  <c r="DX17" i="4"/>
  <c r="DV17" i="4"/>
  <c r="DT17" i="4"/>
  <c r="DR17" i="4"/>
  <c r="DP17" i="4"/>
  <c r="DN17" i="4"/>
  <c r="DL17" i="4"/>
  <c r="DJ17" i="4"/>
  <c r="DH17" i="4"/>
  <c r="DF17" i="4"/>
  <c r="DD17" i="4"/>
  <c r="DB17" i="4"/>
  <c r="CZ17" i="4"/>
  <c r="CX17" i="4"/>
  <c r="CV17" i="4"/>
  <c r="CU17" i="4"/>
  <c r="CS17" i="4"/>
  <c r="CQ17" i="4"/>
  <c r="CO17" i="4"/>
  <c r="CM17" i="4"/>
  <c r="CK17" i="4"/>
  <c r="CI17" i="4"/>
  <c r="CG17" i="4"/>
  <c r="CE17" i="4"/>
  <c r="CC17" i="4"/>
  <c r="CA17" i="4"/>
  <c r="BY17" i="4"/>
  <c r="BW17" i="4"/>
  <c r="BU17" i="4"/>
  <c r="BS17" i="4"/>
  <c r="BQ17" i="4"/>
  <c r="BO17" i="4"/>
  <c r="BM17" i="4"/>
  <c r="BK17" i="4"/>
  <c r="BI17" i="4"/>
  <c r="BG17" i="4"/>
  <c r="BE17" i="4"/>
  <c r="BD17" i="4"/>
  <c r="BB17" i="4"/>
  <c r="AZ17" i="4"/>
  <c r="AY17" i="4"/>
  <c r="AX17" i="4"/>
  <c r="AV17" i="4"/>
  <c r="AT17" i="4"/>
  <c r="AR17" i="4"/>
  <c r="AQ17" i="4"/>
  <c r="AO17" i="4"/>
  <c r="AM17" i="4"/>
  <c r="AK17" i="4"/>
  <c r="AI17" i="4"/>
  <c r="AG17" i="4"/>
  <c r="AE17" i="4"/>
  <c r="AC17" i="4"/>
  <c r="AA17" i="4"/>
  <c r="AB17" i="4" s="1"/>
  <c r="Y17" i="4"/>
  <c r="W17" i="4"/>
  <c r="U17" i="4"/>
  <c r="S17" i="4"/>
  <c r="Q17" i="4"/>
  <c r="O17" i="4"/>
  <c r="M17" i="4"/>
  <c r="K17" i="4"/>
  <c r="L17" i="4" s="1"/>
  <c r="I17" i="4"/>
  <c r="G17" i="4"/>
  <c r="E17" i="4"/>
  <c r="D17" i="4"/>
  <c r="C17" i="4"/>
  <c r="B17" i="4"/>
  <c r="EK15" i="4"/>
  <c r="EJ15" i="4"/>
  <c r="EI15" i="4"/>
  <c r="EH15" i="4"/>
  <c r="EF15" i="4"/>
  <c r="ED15" i="4"/>
  <c r="EB15" i="4"/>
  <c r="DZ15" i="4"/>
  <c r="DY15" i="4"/>
  <c r="DX15" i="4"/>
  <c r="DV15" i="4"/>
  <c r="DT15" i="4"/>
  <c r="DR15" i="4"/>
  <c r="DP15" i="4"/>
  <c r="DN15" i="4"/>
  <c r="DL15" i="4"/>
  <c r="DJ15" i="4"/>
  <c r="DH15" i="4"/>
  <c r="DF15" i="4"/>
  <c r="DD15" i="4"/>
  <c r="DB15" i="4"/>
  <c r="CZ15" i="4"/>
  <c r="CX15" i="4"/>
  <c r="CV15" i="4"/>
  <c r="CU15" i="4"/>
  <c r="CS15" i="4"/>
  <c r="CQ15" i="4"/>
  <c r="CO15" i="4"/>
  <c r="CM15" i="4"/>
  <c r="CK15" i="4"/>
  <c r="CI15" i="4"/>
  <c r="CG15" i="4"/>
  <c r="CE15" i="4"/>
  <c r="CC15" i="4"/>
  <c r="CA15" i="4"/>
  <c r="BY15" i="4"/>
  <c r="BW15" i="4"/>
  <c r="BU15" i="4"/>
  <c r="BS15" i="4"/>
  <c r="BQ15" i="4"/>
  <c r="BO15" i="4"/>
  <c r="BM15" i="4"/>
  <c r="BK15" i="4"/>
  <c r="BI15" i="4"/>
  <c r="BG15" i="4"/>
  <c r="BE15" i="4"/>
  <c r="BD15" i="4"/>
  <c r="BB15" i="4"/>
  <c r="AZ15" i="4"/>
  <c r="AY15" i="4"/>
  <c r="AX15" i="4"/>
  <c r="AV15" i="4"/>
  <c r="AT15" i="4"/>
  <c r="AR15" i="4"/>
  <c r="AQ15" i="4"/>
  <c r="AO15" i="4"/>
  <c r="AM15" i="4"/>
  <c r="AK15" i="4"/>
  <c r="AI15" i="4"/>
  <c r="AG15" i="4"/>
  <c r="AE15" i="4"/>
  <c r="AC15" i="4"/>
  <c r="AA15" i="4"/>
  <c r="Y15" i="4"/>
  <c r="W15" i="4"/>
  <c r="U15" i="4"/>
  <c r="S15" i="4"/>
  <c r="Q15" i="4"/>
  <c r="O15" i="4"/>
  <c r="M15" i="4"/>
  <c r="K15" i="4"/>
  <c r="I15" i="4"/>
  <c r="G15" i="4"/>
  <c r="E15" i="4"/>
  <c r="D15" i="4"/>
  <c r="C15" i="4"/>
  <c r="B15" i="4"/>
  <c r="A15" i="4"/>
  <c r="EK14" i="4"/>
  <c r="EJ14" i="4"/>
  <c r="EI14" i="4"/>
  <c r="EH14" i="4"/>
  <c r="EF14" i="4"/>
  <c r="EG14" i="4" s="1"/>
  <c r="ED14" i="4"/>
  <c r="EB14" i="4"/>
  <c r="DZ14" i="4"/>
  <c r="DY14" i="4"/>
  <c r="DX14" i="4"/>
  <c r="DV14" i="4"/>
  <c r="DW14" i="4" s="1"/>
  <c r="DT14" i="4"/>
  <c r="DU14" i="4" s="1"/>
  <c r="DR14" i="4"/>
  <c r="DP14" i="4"/>
  <c r="DN14" i="4"/>
  <c r="DL14" i="4"/>
  <c r="DJ14" i="4"/>
  <c r="DH14" i="4"/>
  <c r="DF14" i="4"/>
  <c r="DG14" i="4" s="1"/>
  <c r="DD14" i="4"/>
  <c r="DE14" i="4" s="1"/>
  <c r="DB14" i="4"/>
  <c r="CZ14" i="4"/>
  <c r="CX14" i="4"/>
  <c r="CV14" i="4"/>
  <c r="CU14" i="4"/>
  <c r="CS14" i="4"/>
  <c r="CQ14" i="4"/>
  <c r="CO14" i="4"/>
  <c r="CP14" i="4" s="1"/>
  <c r="CM14" i="4"/>
  <c r="CK14" i="4"/>
  <c r="CI14" i="4"/>
  <c r="CG14" i="4"/>
  <c r="CE14" i="4"/>
  <c r="CC14" i="4"/>
  <c r="CA14" i="4"/>
  <c r="BY14" i="4"/>
  <c r="BZ14" i="4" s="1"/>
  <c r="BW14" i="4"/>
  <c r="BU14" i="4"/>
  <c r="BS14" i="4"/>
  <c r="BQ14" i="4"/>
  <c r="BO14" i="4"/>
  <c r="BM14" i="4"/>
  <c r="BK14" i="4"/>
  <c r="BI14" i="4"/>
  <c r="BJ14" i="4" s="1"/>
  <c r="BG14" i="4"/>
  <c r="BE14" i="4"/>
  <c r="BD14" i="4"/>
  <c r="BB14" i="4"/>
  <c r="AZ14" i="4"/>
  <c r="AY14" i="4"/>
  <c r="AX14" i="4"/>
  <c r="AV14" i="4"/>
  <c r="AW14" i="4" s="1"/>
  <c r="AT14" i="4"/>
  <c r="AR14" i="4"/>
  <c r="AQ14" i="4"/>
  <c r="AO14" i="4"/>
  <c r="AM14" i="4"/>
  <c r="AK14" i="4"/>
  <c r="AI14" i="4"/>
  <c r="AG14" i="4"/>
  <c r="AE14" i="4"/>
  <c r="AC14" i="4"/>
  <c r="AA14" i="4"/>
  <c r="Y14" i="4"/>
  <c r="W14" i="4"/>
  <c r="U14" i="4"/>
  <c r="S14" i="4"/>
  <c r="Q14" i="4"/>
  <c r="O14" i="4"/>
  <c r="M14" i="4"/>
  <c r="K14" i="4"/>
  <c r="I14" i="4"/>
  <c r="G14" i="4"/>
  <c r="E14" i="4"/>
  <c r="D14" i="4"/>
  <c r="C14" i="4"/>
  <c r="B14" i="4"/>
  <c r="A14" i="4"/>
  <c r="EK13" i="4"/>
  <c r="EJ13" i="4"/>
  <c r="EI13" i="4"/>
  <c r="EH13" i="4"/>
  <c r="EF13" i="4"/>
  <c r="ED13" i="4"/>
  <c r="EB13" i="4"/>
  <c r="DZ13" i="4"/>
  <c r="DY13" i="4"/>
  <c r="DX13" i="4"/>
  <c r="DV13" i="4"/>
  <c r="DT13" i="4"/>
  <c r="DR13" i="4"/>
  <c r="DS13" i="4" s="1"/>
  <c r="DP13" i="4"/>
  <c r="DQ13" i="4" s="1"/>
  <c r="DN13" i="4"/>
  <c r="DL13" i="4"/>
  <c r="DJ13" i="4"/>
  <c r="DH13" i="4"/>
  <c r="DF13" i="4"/>
  <c r="DD13" i="4"/>
  <c r="DB13" i="4"/>
  <c r="DC13" i="4" s="1"/>
  <c r="CZ13" i="4"/>
  <c r="DA13" i="4" s="1"/>
  <c r="CX13" i="4"/>
  <c r="CV13" i="4"/>
  <c r="CU13" i="4"/>
  <c r="CS13" i="4"/>
  <c r="CQ13" i="4"/>
  <c r="CO13" i="4"/>
  <c r="CM13" i="4"/>
  <c r="CK13" i="4"/>
  <c r="CI13" i="4"/>
  <c r="CG13" i="4"/>
  <c r="CE13" i="4"/>
  <c r="CC13" i="4"/>
  <c r="CA13" i="4"/>
  <c r="BY13" i="4"/>
  <c r="BW13" i="4"/>
  <c r="BU13" i="4"/>
  <c r="BS13" i="4"/>
  <c r="BQ13" i="4"/>
  <c r="BO13" i="4"/>
  <c r="BM13" i="4"/>
  <c r="BK13" i="4"/>
  <c r="BI13" i="4"/>
  <c r="BG13" i="4"/>
  <c r="BE13" i="4"/>
  <c r="BD13" i="4"/>
  <c r="BB13" i="4"/>
  <c r="AZ13" i="4"/>
  <c r="AY13" i="4"/>
  <c r="AX13" i="4"/>
  <c r="AV13" i="4"/>
  <c r="AT13" i="4"/>
  <c r="AR13" i="4"/>
  <c r="AQ13" i="4"/>
  <c r="AO13" i="4"/>
  <c r="AM13" i="4"/>
  <c r="AK13" i="4"/>
  <c r="AI13" i="4"/>
  <c r="AG13" i="4"/>
  <c r="AE13" i="4"/>
  <c r="AC13" i="4"/>
  <c r="AD13" i="4" s="1"/>
  <c r="AA13" i="4"/>
  <c r="Y13" i="4"/>
  <c r="W13" i="4"/>
  <c r="U13" i="4"/>
  <c r="S13" i="4"/>
  <c r="Q13" i="4"/>
  <c r="O13" i="4"/>
  <c r="M13" i="4"/>
  <c r="N13" i="4" s="1"/>
  <c r="K13" i="4"/>
  <c r="I13" i="4"/>
  <c r="G13" i="4"/>
  <c r="E13" i="4"/>
  <c r="D13" i="4"/>
  <c r="C13" i="4"/>
  <c r="B13" i="4"/>
  <c r="A13" i="4"/>
  <c r="EK12" i="4"/>
  <c r="EJ12" i="4"/>
  <c r="EI12" i="4"/>
  <c r="EH12" i="4"/>
  <c r="EF12" i="4"/>
  <c r="ED12" i="4"/>
  <c r="EB12" i="4"/>
  <c r="DZ12" i="4"/>
  <c r="DY12" i="4"/>
  <c r="DX12" i="4"/>
  <c r="DV12" i="4"/>
  <c r="DT12" i="4"/>
  <c r="DR12" i="4"/>
  <c r="DP12" i="4"/>
  <c r="DN12" i="4"/>
  <c r="DL12" i="4"/>
  <c r="DJ12" i="4"/>
  <c r="DH12" i="4"/>
  <c r="DF12" i="4"/>
  <c r="DD12" i="4"/>
  <c r="DB12" i="4"/>
  <c r="CZ12" i="4"/>
  <c r="CX12" i="4"/>
  <c r="CV12" i="4"/>
  <c r="CU12" i="4"/>
  <c r="CS12" i="4"/>
  <c r="CQ12" i="4"/>
  <c r="CO12" i="4"/>
  <c r="CM12" i="4"/>
  <c r="CK12" i="4"/>
  <c r="CI12" i="4"/>
  <c r="CG12" i="4"/>
  <c r="CE12" i="4"/>
  <c r="CC12" i="4"/>
  <c r="CA12" i="4"/>
  <c r="BY12" i="4"/>
  <c r="BW12" i="4"/>
  <c r="BU12" i="4"/>
  <c r="BS12" i="4"/>
  <c r="BQ12" i="4"/>
  <c r="BO12" i="4"/>
  <c r="BM12" i="4"/>
  <c r="BK12" i="4"/>
  <c r="BI12" i="4"/>
  <c r="BG12" i="4"/>
  <c r="BE12" i="4"/>
  <c r="BD12" i="4"/>
  <c r="BB12" i="4"/>
  <c r="AZ12" i="4"/>
  <c r="AY12" i="4"/>
  <c r="AX12" i="4"/>
  <c r="AV12" i="4"/>
  <c r="AT12" i="4"/>
  <c r="AR12" i="4"/>
  <c r="AQ12" i="4"/>
  <c r="AO12" i="4"/>
  <c r="AM12" i="4"/>
  <c r="AK12" i="4"/>
  <c r="AI12" i="4"/>
  <c r="AG12" i="4"/>
  <c r="AE12" i="4"/>
  <c r="AC12" i="4"/>
  <c r="AA12" i="4"/>
  <c r="Y12" i="4"/>
  <c r="W12" i="4"/>
  <c r="U12" i="4"/>
  <c r="S12" i="4"/>
  <c r="Q12" i="4"/>
  <c r="O12" i="4"/>
  <c r="M12" i="4"/>
  <c r="K12" i="4"/>
  <c r="L12" i="4" s="1"/>
  <c r="I12" i="4"/>
  <c r="G12" i="4"/>
  <c r="E12" i="4"/>
  <c r="D12" i="4"/>
  <c r="C12" i="4"/>
  <c r="B12" i="4"/>
  <c r="A12" i="4"/>
  <c r="EK11" i="4"/>
  <c r="EJ11" i="4"/>
  <c r="EI11" i="4"/>
  <c r="EH11" i="4"/>
  <c r="EF11" i="4"/>
  <c r="ED11" i="4"/>
  <c r="EB11" i="4"/>
  <c r="DZ11" i="4"/>
  <c r="DY11" i="4"/>
  <c r="DX11" i="4"/>
  <c r="DV11" i="4"/>
  <c r="DT11" i="4"/>
  <c r="DR11" i="4"/>
  <c r="DP11" i="4"/>
  <c r="DN11" i="4"/>
  <c r="DL11" i="4"/>
  <c r="DJ11" i="4"/>
  <c r="DH11" i="4"/>
  <c r="DF11" i="4"/>
  <c r="DD11" i="4"/>
  <c r="DB11" i="4"/>
  <c r="CZ11" i="4"/>
  <c r="CX11" i="4"/>
  <c r="CV11" i="4"/>
  <c r="CU11" i="4"/>
  <c r="CS11" i="4"/>
  <c r="CQ11" i="4"/>
  <c r="CO11" i="4"/>
  <c r="CM11" i="4"/>
  <c r="CK11" i="4"/>
  <c r="CI11" i="4"/>
  <c r="CG11" i="4"/>
  <c r="CE11" i="4"/>
  <c r="CC11" i="4"/>
  <c r="CA11" i="4"/>
  <c r="BY11" i="4"/>
  <c r="BW11" i="4"/>
  <c r="BU11" i="4"/>
  <c r="BS11" i="4"/>
  <c r="BQ11" i="4"/>
  <c r="BO11" i="4"/>
  <c r="BM11" i="4"/>
  <c r="BK11" i="4"/>
  <c r="BI11" i="4"/>
  <c r="BG11" i="4"/>
  <c r="BE11" i="4"/>
  <c r="BD11" i="4"/>
  <c r="BB11" i="4"/>
  <c r="AZ11" i="4"/>
  <c r="AY11" i="4"/>
  <c r="AX11" i="4"/>
  <c r="AV11" i="4"/>
  <c r="AT11" i="4"/>
  <c r="AR11" i="4"/>
  <c r="AQ11" i="4"/>
  <c r="AO11" i="4"/>
  <c r="AM11" i="4"/>
  <c r="AK11" i="4"/>
  <c r="AI11" i="4"/>
  <c r="AG11" i="4"/>
  <c r="AE11" i="4"/>
  <c r="AC11" i="4"/>
  <c r="AA11" i="4"/>
  <c r="Y11" i="4"/>
  <c r="W11" i="4"/>
  <c r="U11" i="4"/>
  <c r="S11" i="4"/>
  <c r="Q11" i="4"/>
  <c r="O11" i="4"/>
  <c r="M11" i="4"/>
  <c r="K11" i="4"/>
  <c r="I11" i="4"/>
  <c r="G11" i="4"/>
  <c r="E11" i="4"/>
  <c r="D11" i="4"/>
  <c r="C11" i="4"/>
  <c r="B11" i="4"/>
  <c r="A11" i="4"/>
  <c r="EK10" i="4"/>
  <c r="EJ10" i="4"/>
  <c r="EI10" i="4"/>
  <c r="EH10" i="4"/>
  <c r="EF10" i="4"/>
  <c r="EG10" i="4" s="1"/>
  <c r="ED10" i="4"/>
  <c r="EB10" i="4"/>
  <c r="DZ10" i="4"/>
  <c r="DY10" i="4"/>
  <c r="DX10" i="4"/>
  <c r="DV10" i="4"/>
  <c r="DW10" i="4" s="1"/>
  <c r="DT10" i="4"/>
  <c r="DU10" i="4" s="1"/>
  <c r="DR10" i="4"/>
  <c r="DP10" i="4"/>
  <c r="DN10" i="4"/>
  <c r="DL10" i="4"/>
  <c r="DJ10" i="4"/>
  <c r="DH10" i="4"/>
  <c r="DF10" i="4"/>
  <c r="DG10" i="4" s="1"/>
  <c r="DD10" i="4"/>
  <c r="DE10" i="4" s="1"/>
  <c r="DB10" i="4"/>
  <c r="CZ10" i="4"/>
  <c r="CX10" i="4"/>
  <c r="CV10" i="4"/>
  <c r="CU10" i="4"/>
  <c r="CS10" i="4"/>
  <c r="CQ10" i="4"/>
  <c r="CO10" i="4"/>
  <c r="CP10" i="4" s="1"/>
  <c r="CM10" i="4"/>
  <c r="CK10" i="4"/>
  <c r="CI10" i="4"/>
  <c r="CG10" i="4"/>
  <c r="CE10" i="4"/>
  <c r="CC10" i="4"/>
  <c r="CA10" i="4"/>
  <c r="BY10" i="4"/>
  <c r="BZ10" i="4" s="1"/>
  <c r="BW10" i="4"/>
  <c r="BU10" i="4"/>
  <c r="BS10" i="4"/>
  <c r="BQ10" i="4"/>
  <c r="BO10" i="4"/>
  <c r="BM10" i="4"/>
  <c r="BK10" i="4"/>
  <c r="BI10" i="4"/>
  <c r="BJ10" i="4" s="1"/>
  <c r="BG10" i="4"/>
  <c r="BE10" i="4"/>
  <c r="BD10" i="4"/>
  <c r="BB10" i="4"/>
  <c r="AZ10" i="4"/>
  <c r="AY10" i="4"/>
  <c r="AX10" i="4"/>
  <c r="AV10" i="4"/>
  <c r="AW10" i="4" s="1"/>
  <c r="AT10" i="4"/>
  <c r="AR10" i="4"/>
  <c r="AQ10" i="4"/>
  <c r="AO10" i="4"/>
  <c r="AM10" i="4"/>
  <c r="AK10" i="4"/>
  <c r="AI10" i="4"/>
  <c r="AG10" i="4"/>
  <c r="AE10" i="4"/>
  <c r="AC10" i="4"/>
  <c r="AA10" i="4"/>
  <c r="Y10" i="4"/>
  <c r="W10" i="4"/>
  <c r="U10" i="4"/>
  <c r="S10" i="4"/>
  <c r="Q10" i="4"/>
  <c r="O10" i="4"/>
  <c r="M10" i="4"/>
  <c r="K10" i="4"/>
  <c r="I10" i="4"/>
  <c r="G10" i="4"/>
  <c r="E10" i="4"/>
  <c r="D10" i="4"/>
  <c r="C10" i="4"/>
  <c r="B10" i="4"/>
  <c r="A10" i="4"/>
  <c r="EK9" i="4"/>
  <c r="EJ9" i="4"/>
  <c r="EI9" i="4"/>
  <c r="EH9" i="4"/>
  <c r="EF9" i="4"/>
  <c r="ED9" i="4"/>
  <c r="EB9" i="4"/>
  <c r="DZ9" i="4"/>
  <c r="DY9" i="4"/>
  <c r="DX9" i="4"/>
  <c r="DV9" i="4"/>
  <c r="DT9" i="4"/>
  <c r="DR9" i="4"/>
  <c r="DS9" i="4" s="1"/>
  <c r="DP9" i="4"/>
  <c r="DQ9" i="4" s="1"/>
  <c r="DN9" i="4"/>
  <c r="DL9" i="4"/>
  <c r="DJ9" i="4"/>
  <c r="DH9" i="4"/>
  <c r="DF9" i="4"/>
  <c r="DD9" i="4"/>
  <c r="DB9" i="4"/>
  <c r="DC9" i="4" s="1"/>
  <c r="CZ9" i="4"/>
  <c r="DA9" i="4" s="1"/>
  <c r="CX9" i="4"/>
  <c r="CV9" i="4"/>
  <c r="CU9" i="4"/>
  <c r="CS9" i="4"/>
  <c r="CQ9" i="4"/>
  <c r="CO9" i="4"/>
  <c r="CM9" i="4"/>
  <c r="CK9" i="4"/>
  <c r="CI9" i="4"/>
  <c r="CG9" i="4"/>
  <c r="CE9" i="4"/>
  <c r="CC9" i="4"/>
  <c r="CA9" i="4"/>
  <c r="BY9" i="4"/>
  <c r="BW9" i="4"/>
  <c r="BU9" i="4"/>
  <c r="BS9" i="4"/>
  <c r="BQ9" i="4"/>
  <c r="BO9" i="4"/>
  <c r="BM9" i="4"/>
  <c r="BK9" i="4"/>
  <c r="BI9" i="4"/>
  <c r="BG9" i="4"/>
  <c r="BE9" i="4"/>
  <c r="BD9" i="4"/>
  <c r="BB9" i="4"/>
  <c r="AZ9" i="4"/>
  <c r="AY9" i="4"/>
  <c r="AX9" i="4"/>
  <c r="AV9" i="4"/>
  <c r="AT9" i="4"/>
  <c r="AR9" i="4"/>
  <c r="AQ9" i="4"/>
  <c r="AO9" i="4"/>
  <c r="AM9" i="4"/>
  <c r="AK9" i="4"/>
  <c r="AI9" i="4"/>
  <c r="AG9" i="4"/>
  <c r="AE9" i="4"/>
  <c r="AC9" i="4"/>
  <c r="AA9" i="4"/>
  <c r="Y9" i="4"/>
  <c r="W9" i="4"/>
  <c r="U9" i="4"/>
  <c r="S9" i="4"/>
  <c r="Q9" i="4"/>
  <c r="O9" i="4"/>
  <c r="M9" i="4"/>
  <c r="K9" i="4"/>
  <c r="I9" i="4"/>
  <c r="G9" i="4"/>
  <c r="E9" i="4"/>
  <c r="D9" i="4"/>
  <c r="C9" i="4"/>
  <c r="B9" i="4"/>
  <c r="A9" i="4"/>
  <c r="EK8" i="4"/>
  <c r="EJ8" i="4"/>
  <c r="EI8" i="4"/>
  <c r="EH8" i="4"/>
  <c r="EF8" i="4"/>
  <c r="ED8" i="4"/>
  <c r="EB8" i="4"/>
  <c r="DZ8" i="4"/>
  <c r="DY8" i="4"/>
  <c r="DX8" i="4"/>
  <c r="DV8" i="4"/>
  <c r="DT8" i="4"/>
  <c r="DR8" i="4"/>
  <c r="DP8" i="4"/>
  <c r="DN8" i="4"/>
  <c r="DL8" i="4"/>
  <c r="DJ8" i="4"/>
  <c r="DH8" i="4"/>
  <c r="DF8" i="4"/>
  <c r="DD8" i="4"/>
  <c r="DB8" i="4"/>
  <c r="CZ8" i="4"/>
  <c r="CX8" i="4"/>
  <c r="CV8" i="4"/>
  <c r="CU8" i="4"/>
  <c r="CS8" i="4"/>
  <c r="CQ8" i="4"/>
  <c r="CO8" i="4"/>
  <c r="CM8" i="4"/>
  <c r="CK8" i="4"/>
  <c r="CI8" i="4"/>
  <c r="CG8" i="4"/>
  <c r="CE8" i="4"/>
  <c r="CC8" i="4"/>
  <c r="CA8" i="4"/>
  <c r="BY8" i="4"/>
  <c r="BW8" i="4"/>
  <c r="BU8" i="4"/>
  <c r="BS8" i="4"/>
  <c r="BQ8" i="4"/>
  <c r="BO8" i="4"/>
  <c r="BM8" i="4"/>
  <c r="BK8" i="4"/>
  <c r="BI8" i="4"/>
  <c r="BG8" i="4"/>
  <c r="BE8" i="4"/>
  <c r="BD8" i="4"/>
  <c r="BB8" i="4"/>
  <c r="AZ8" i="4"/>
  <c r="AY8" i="4"/>
  <c r="AX8" i="4"/>
  <c r="AV8" i="4"/>
  <c r="AT8" i="4"/>
  <c r="AR8" i="4"/>
  <c r="AQ8" i="4"/>
  <c r="AO8" i="4"/>
  <c r="AM8" i="4"/>
  <c r="AK8" i="4"/>
  <c r="AI8" i="4"/>
  <c r="AG8" i="4"/>
  <c r="AE8" i="4"/>
  <c r="AC8" i="4"/>
  <c r="AA8" i="4"/>
  <c r="Y8" i="4"/>
  <c r="W8" i="4"/>
  <c r="U8" i="4"/>
  <c r="S8" i="4"/>
  <c r="Q8" i="4"/>
  <c r="O8" i="4"/>
  <c r="M8" i="4"/>
  <c r="K8" i="4"/>
  <c r="I8" i="4"/>
  <c r="G8" i="4"/>
  <c r="E8" i="4"/>
  <c r="D8" i="4"/>
  <c r="C8" i="4"/>
  <c r="B8" i="4"/>
  <c r="A8" i="4"/>
  <c r="EK7" i="4"/>
  <c r="EJ7" i="4"/>
  <c r="EI7" i="4"/>
  <c r="EH7" i="4"/>
  <c r="EF7" i="4"/>
  <c r="ED7" i="4"/>
  <c r="EB7" i="4"/>
  <c r="DZ7" i="4"/>
  <c r="DY7" i="4"/>
  <c r="DX7" i="4"/>
  <c r="DV7" i="4"/>
  <c r="DT7" i="4"/>
  <c r="DR7" i="4"/>
  <c r="DP7" i="4"/>
  <c r="DN7" i="4"/>
  <c r="DL7" i="4"/>
  <c r="DJ7" i="4"/>
  <c r="DH7" i="4"/>
  <c r="DF7" i="4"/>
  <c r="DD7" i="4"/>
  <c r="DB7" i="4"/>
  <c r="CZ7" i="4"/>
  <c r="CX7" i="4"/>
  <c r="CV7" i="4"/>
  <c r="CU7" i="4"/>
  <c r="CS7" i="4"/>
  <c r="CQ7" i="4"/>
  <c r="CO7" i="4"/>
  <c r="CM7" i="4"/>
  <c r="CK7" i="4"/>
  <c r="CI7" i="4"/>
  <c r="CG7" i="4"/>
  <c r="CE7" i="4"/>
  <c r="CC7" i="4"/>
  <c r="CA7" i="4"/>
  <c r="BY7" i="4"/>
  <c r="BW7" i="4"/>
  <c r="BU7" i="4"/>
  <c r="BS7" i="4"/>
  <c r="BQ7" i="4"/>
  <c r="BO7" i="4"/>
  <c r="BM7" i="4"/>
  <c r="BK7" i="4"/>
  <c r="BI7" i="4"/>
  <c r="BG7" i="4"/>
  <c r="BE7" i="4"/>
  <c r="BD7" i="4"/>
  <c r="BB7" i="4"/>
  <c r="AZ7" i="4"/>
  <c r="AY7" i="4"/>
  <c r="AX7" i="4"/>
  <c r="AV7" i="4"/>
  <c r="AT7" i="4"/>
  <c r="AR7" i="4"/>
  <c r="AQ7" i="4"/>
  <c r="AO7" i="4"/>
  <c r="AM7" i="4"/>
  <c r="AK7" i="4"/>
  <c r="AI7" i="4"/>
  <c r="AG7" i="4"/>
  <c r="AE7" i="4"/>
  <c r="AC7" i="4"/>
  <c r="AA7" i="4"/>
  <c r="Y7" i="4"/>
  <c r="W7" i="4"/>
  <c r="U7" i="4"/>
  <c r="S7" i="4"/>
  <c r="Q7" i="4"/>
  <c r="O7" i="4"/>
  <c r="M7" i="4"/>
  <c r="K7" i="4"/>
  <c r="I7" i="4"/>
  <c r="G7" i="4"/>
  <c r="E7" i="4"/>
  <c r="D7" i="4"/>
  <c r="C7" i="4"/>
  <c r="B7" i="4"/>
  <c r="A7" i="4"/>
  <c r="EK6" i="4"/>
  <c r="EJ6" i="4"/>
  <c r="EI6" i="4"/>
  <c r="EH6" i="4"/>
  <c r="EF6" i="4"/>
  <c r="EG6" i="4" s="1"/>
  <c r="ED6" i="4"/>
  <c r="EB6" i="4"/>
  <c r="DZ6" i="4"/>
  <c r="DY6" i="4"/>
  <c r="DX6" i="4"/>
  <c r="DV6" i="4"/>
  <c r="DW6" i="4" s="1"/>
  <c r="DT6" i="4"/>
  <c r="DR6" i="4"/>
  <c r="DP6" i="4"/>
  <c r="DN6" i="4"/>
  <c r="DL6" i="4"/>
  <c r="DJ6" i="4"/>
  <c r="DH6" i="4"/>
  <c r="DF6" i="4"/>
  <c r="DG6" i="4" s="1"/>
  <c r="DD6" i="4"/>
  <c r="DB6" i="4"/>
  <c r="CZ6" i="4"/>
  <c r="CX6" i="4"/>
  <c r="CV6" i="4"/>
  <c r="CU6" i="4"/>
  <c r="CS6" i="4"/>
  <c r="CQ6" i="4"/>
  <c r="CO6" i="4"/>
  <c r="CM6" i="4"/>
  <c r="CK6" i="4"/>
  <c r="CI6" i="4"/>
  <c r="CG6" i="4"/>
  <c r="CE6" i="4"/>
  <c r="CC6" i="4"/>
  <c r="CA6" i="4"/>
  <c r="BY6" i="4"/>
  <c r="BW6" i="4"/>
  <c r="BU6" i="4"/>
  <c r="BS6" i="4"/>
  <c r="BQ6" i="4"/>
  <c r="BO6" i="4"/>
  <c r="BM6" i="4"/>
  <c r="BK6" i="4"/>
  <c r="BI6" i="4"/>
  <c r="BG6" i="4"/>
  <c r="BE6" i="4"/>
  <c r="BD6" i="4"/>
  <c r="BB6" i="4"/>
  <c r="AZ6" i="4"/>
  <c r="AY6" i="4"/>
  <c r="AX6" i="4"/>
  <c r="AV6" i="4"/>
  <c r="AT6" i="4"/>
  <c r="AR6" i="4"/>
  <c r="AQ6" i="4"/>
  <c r="AO6" i="4"/>
  <c r="AM6" i="4"/>
  <c r="AK6" i="4"/>
  <c r="AI6" i="4"/>
  <c r="AG6" i="4"/>
  <c r="AE6" i="4"/>
  <c r="AC6" i="4"/>
  <c r="AA6" i="4"/>
  <c r="Y6" i="4"/>
  <c r="W6" i="4"/>
  <c r="U6" i="4"/>
  <c r="S6" i="4"/>
  <c r="Q6" i="4"/>
  <c r="O6" i="4"/>
  <c r="M6" i="4"/>
  <c r="K6" i="4"/>
  <c r="I6" i="4"/>
  <c r="G6" i="4"/>
  <c r="E6" i="4"/>
  <c r="D6" i="4"/>
  <c r="C6" i="4"/>
  <c r="B6" i="4"/>
  <c r="A6" i="4"/>
  <c r="EK5" i="4"/>
  <c r="EJ5" i="4"/>
  <c r="EI5" i="4"/>
  <c r="EH5" i="4"/>
  <c r="EF5" i="4"/>
  <c r="ED5" i="4"/>
  <c r="EB5" i="4"/>
  <c r="DZ5" i="4"/>
  <c r="DY5" i="4"/>
  <c r="DX5" i="4"/>
  <c r="DV5" i="4"/>
  <c r="DT5" i="4"/>
  <c r="DR5" i="4"/>
  <c r="DS5" i="4" s="1"/>
  <c r="DP5" i="4"/>
  <c r="DN5" i="4"/>
  <c r="DL5" i="4"/>
  <c r="DJ5" i="4"/>
  <c r="DH5" i="4"/>
  <c r="DF5" i="4"/>
  <c r="DD5" i="4"/>
  <c r="DB5" i="4"/>
  <c r="DC5" i="4" s="1"/>
  <c r="CZ5" i="4"/>
  <c r="CX5" i="4"/>
  <c r="CV5" i="4"/>
  <c r="CU5" i="4"/>
  <c r="CS5" i="4"/>
  <c r="CQ5" i="4"/>
  <c r="CO5" i="4"/>
  <c r="CM5" i="4"/>
  <c r="CK5" i="4"/>
  <c r="CI5" i="4"/>
  <c r="CG5" i="4"/>
  <c r="CE5" i="4"/>
  <c r="CC5" i="4"/>
  <c r="CA5" i="4"/>
  <c r="BY5" i="4"/>
  <c r="BW5" i="4"/>
  <c r="BU5" i="4"/>
  <c r="BS5" i="4"/>
  <c r="BQ5" i="4"/>
  <c r="BO5" i="4"/>
  <c r="BM5" i="4"/>
  <c r="BK5" i="4"/>
  <c r="BI5" i="4"/>
  <c r="BG5" i="4"/>
  <c r="BE5" i="4"/>
  <c r="BD5" i="4"/>
  <c r="BB5" i="4"/>
  <c r="AZ5" i="4"/>
  <c r="AY5" i="4"/>
  <c r="AX5" i="4"/>
  <c r="AV5" i="4"/>
  <c r="AT5" i="4"/>
  <c r="AR5" i="4"/>
  <c r="AQ5" i="4"/>
  <c r="AO5" i="4"/>
  <c r="AM5" i="4"/>
  <c r="AK5" i="4"/>
  <c r="AI5" i="4"/>
  <c r="AG5" i="4"/>
  <c r="AE5" i="4"/>
  <c r="AC5" i="4"/>
  <c r="AD5" i="4" s="1"/>
  <c r="AA5" i="4"/>
  <c r="Y5" i="4"/>
  <c r="W5" i="4"/>
  <c r="U5" i="4"/>
  <c r="S5" i="4"/>
  <c r="Q5" i="4"/>
  <c r="O5" i="4"/>
  <c r="M5" i="4"/>
  <c r="N5" i="4" s="1"/>
  <c r="K5" i="4"/>
  <c r="I5" i="4"/>
  <c r="G5" i="4"/>
  <c r="E5" i="4"/>
  <c r="D5" i="4"/>
  <c r="C5" i="4"/>
  <c r="B5" i="4"/>
  <c r="A5" i="4"/>
  <c r="EK26" i="4"/>
  <c r="EJ26" i="4"/>
  <c r="EI26" i="4"/>
  <c r="EH26" i="4"/>
  <c r="EF26" i="4"/>
  <c r="ED26" i="4"/>
  <c r="EB26" i="4"/>
  <c r="DZ26" i="4"/>
  <c r="EA26" i="4" s="1"/>
  <c r="DY26" i="4"/>
  <c r="DX26" i="4"/>
  <c r="DV26" i="4"/>
  <c r="DT26" i="4"/>
  <c r="DR26" i="4"/>
  <c r="DP26" i="4"/>
  <c r="DN26" i="4"/>
  <c r="DL26" i="4"/>
  <c r="DJ26" i="4"/>
  <c r="DH26" i="4"/>
  <c r="DF26" i="4"/>
  <c r="DD26" i="4"/>
  <c r="DB26" i="4"/>
  <c r="CZ26" i="4"/>
  <c r="CX26" i="4"/>
  <c r="CV26" i="4"/>
  <c r="CU26" i="4"/>
  <c r="CS26" i="4"/>
  <c r="CQ26" i="4"/>
  <c r="CO26" i="4"/>
  <c r="CM26" i="4"/>
  <c r="CK26" i="4"/>
  <c r="CI26" i="4"/>
  <c r="CG26" i="4"/>
  <c r="CE26" i="4"/>
  <c r="CC26" i="4"/>
  <c r="CA26" i="4"/>
  <c r="BY26" i="4"/>
  <c r="BW26" i="4"/>
  <c r="BU26" i="4"/>
  <c r="BS26" i="4"/>
  <c r="BQ26" i="4"/>
  <c r="BO26" i="4"/>
  <c r="BM26" i="4"/>
  <c r="BK26" i="4"/>
  <c r="BI26" i="4"/>
  <c r="BG26" i="4"/>
  <c r="BE26" i="4"/>
  <c r="BD26" i="4"/>
  <c r="BB26" i="4"/>
  <c r="AZ26" i="4"/>
  <c r="AY26" i="4"/>
  <c r="AX26" i="4"/>
  <c r="AV26" i="4"/>
  <c r="AT26" i="4"/>
  <c r="AR26" i="4"/>
  <c r="AQ26" i="4"/>
  <c r="AO26" i="4"/>
  <c r="AP26" i="4" s="1"/>
  <c r="AM26" i="4"/>
  <c r="AK26" i="4"/>
  <c r="AI26" i="4"/>
  <c r="AG26" i="4"/>
  <c r="AE26" i="4"/>
  <c r="AC26" i="4"/>
  <c r="AA26" i="4"/>
  <c r="AB26" i="4" s="1"/>
  <c r="Y26" i="4"/>
  <c r="Z26" i="4" s="1"/>
  <c r="W26" i="4"/>
  <c r="U26" i="4"/>
  <c r="S26" i="4"/>
  <c r="Q26" i="4"/>
  <c r="O26" i="4"/>
  <c r="M26" i="4"/>
  <c r="K26" i="4"/>
  <c r="L26" i="4" s="1"/>
  <c r="I26" i="4"/>
  <c r="J26" i="4" s="1"/>
  <c r="G26" i="4"/>
  <c r="E26" i="4"/>
  <c r="D26" i="4"/>
  <c r="B26" i="4"/>
  <c r="C26" i="4"/>
  <c r="EK16" i="4"/>
  <c r="EJ16" i="4"/>
  <c r="EI16" i="4"/>
  <c r="EH16" i="4"/>
  <c r="EF16" i="4"/>
  <c r="ED16" i="4"/>
  <c r="EB16" i="4"/>
  <c r="DZ16" i="4"/>
  <c r="DY16" i="4"/>
  <c r="DX16" i="4"/>
  <c r="DV16" i="4"/>
  <c r="DT16" i="4"/>
  <c r="DR16" i="4"/>
  <c r="DP16" i="4"/>
  <c r="DN16" i="4"/>
  <c r="DL16" i="4"/>
  <c r="DJ16" i="4"/>
  <c r="DH16" i="4"/>
  <c r="DF16" i="4"/>
  <c r="DD16" i="4"/>
  <c r="DB16" i="4"/>
  <c r="CZ16" i="4"/>
  <c r="CX16" i="4"/>
  <c r="CV16" i="4"/>
  <c r="CU16" i="4"/>
  <c r="CS16" i="4"/>
  <c r="CT16" i="4" s="1"/>
  <c r="CQ16" i="4"/>
  <c r="CO16" i="4"/>
  <c r="CM16" i="4"/>
  <c r="CK16" i="4"/>
  <c r="CI16" i="4"/>
  <c r="CG16" i="4"/>
  <c r="CE16" i="4"/>
  <c r="CC16" i="4"/>
  <c r="CD16" i="4" s="1"/>
  <c r="CA16" i="4"/>
  <c r="BY16" i="4"/>
  <c r="BW16" i="4"/>
  <c r="BU16" i="4"/>
  <c r="BS16" i="4"/>
  <c r="BQ16" i="4"/>
  <c r="BO16" i="4"/>
  <c r="BM16" i="4"/>
  <c r="BN16" i="4" s="1"/>
  <c r="BK16" i="4"/>
  <c r="BI16" i="4"/>
  <c r="BG16" i="4"/>
  <c r="BE16" i="4"/>
  <c r="BD16" i="4"/>
  <c r="BB16" i="4"/>
  <c r="AZ16" i="4"/>
  <c r="AY16" i="4"/>
  <c r="AX16" i="4"/>
  <c r="AV16" i="4"/>
  <c r="AT16" i="4"/>
  <c r="AR16" i="4"/>
  <c r="AQ16" i="4"/>
  <c r="AO16" i="4"/>
  <c r="AM16" i="4"/>
  <c r="AK16" i="4"/>
  <c r="AL16" i="4" s="1"/>
  <c r="AI16" i="4"/>
  <c r="AG16" i="4"/>
  <c r="AE16" i="4"/>
  <c r="AC16" i="4"/>
  <c r="AA16" i="4"/>
  <c r="Y16" i="4"/>
  <c r="W16" i="4"/>
  <c r="U16" i="4"/>
  <c r="V16" i="4" s="1"/>
  <c r="S16" i="4"/>
  <c r="Q16" i="4"/>
  <c r="O16" i="4"/>
  <c r="M16" i="4"/>
  <c r="K16" i="4"/>
  <c r="I16" i="4"/>
  <c r="G16" i="4"/>
  <c r="E16" i="4"/>
  <c r="F16" i="4" s="1"/>
  <c r="D16" i="4"/>
  <c r="B16" i="4"/>
  <c r="C16" i="4"/>
  <c r="EK27" i="4"/>
  <c r="EJ27" i="4"/>
  <c r="EI27" i="4"/>
  <c r="EH27" i="4"/>
  <c r="EF27" i="4"/>
  <c r="EG27" i="4" s="1"/>
  <c r="ED27" i="4"/>
  <c r="EE27" i="4" s="1"/>
  <c r="EB27" i="4"/>
  <c r="DZ27" i="4"/>
  <c r="DY27" i="4"/>
  <c r="DX27" i="4"/>
  <c r="DV27" i="4"/>
  <c r="DT27" i="4"/>
  <c r="DR27" i="4"/>
  <c r="DP27" i="4"/>
  <c r="DN27" i="4"/>
  <c r="DL27" i="4"/>
  <c r="DJ27" i="4"/>
  <c r="DH27" i="4"/>
  <c r="DF27" i="4"/>
  <c r="DD27" i="4"/>
  <c r="DB27" i="4"/>
  <c r="CZ27" i="4"/>
  <c r="CX27" i="4"/>
  <c r="CV27" i="4"/>
  <c r="CU27" i="4"/>
  <c r="CS27" i="4"/>
  <c r="CQ27" i="4"/>
  <c r="CO27" i="4"/>
  <c r="CP27" i="4" s="1"/>
  <c r="CM27" i="4"/>
  <c r="CK27" i="4"/>
  <c r="CI27" i="4"/>
  <c r="CG27" i="4"/>
  <c r="CE27" i="4"/>
  <c r="CC27" i="4"/>
  <c r="CA27" i="4"/>
  <c r="BY27" i="4"/>
  <c r="BZ27" i="4" s="1"/>
  <c r="BW27" i="4"/>
  <c r="BU27" i="4"/>
  <c r="BS27" i="4"/>
  <c r="BQ27" i="4"/>
  <c r="BO27" i="4"/>
  <c r="BM27" i="4"/>
  <c r="BK27" i="4"/>
  <c r="BI27" i="4"/>
  <c r="BJ27" i="4" s="1"/>
  <c r="BG27" i="4"/>
  <c r="BE27" i="4"/>
  <c r="BD27" i="4"/>
  <c r="BB27" i="4"/>
  <c r="AZ27" i="4"/>
  <c r="AY27" i="4"/>
  <c r="AX27" i="4"/>
  <c r="AV27" i="4"/>
  <c r="AW27" i="4" s="1"/>
  <c r="AT27" i="4"/>
  <c r="AR27" i="4"/>
  <c r="AQ27" i="4"/>
  <c r="AO27" i="4"/>
  <c r="AM27" i="4"/>
  <c r="AK27" i="4"/>
  <c r="AI27" i="4"/>
  <c r="AG27" i="4"/>
  <c r="AH27" i="4" s="1"/>
  <c r="AE27" i="4"/>
  <c r="AC27" i="4"/>
  <c r="AA27" i="4"/>
  <c r="Y27" i="4"/>
  <c r="W27" i="4"/>
  <c r="U27" i="4"/>
  <c r="S27" i="4"/>
  <c r="Q27" i="4"/>
  <c r="R27" i="4" s="1"/>
  <c r="O27" i="4"/>
  <c r="M27" i="4"/>
  <c r="K27" i="4"/>
  <c r="I27" i="4"/>
  <c r="G27" i="4"/>
  <c r="E27" i="4"/>
  <c r="D27" i="4"/>
  <c r="B27" i="4"/>
  <c r="C27" i="4"/>
  <c r="EK3" i="4"/>
  <c r="EJ3" i="4"/>
  <c r="EI3" i="4"/>
  <c r="EH3" i="4"/>
  <c r="EH4" i="4" s="1"/>
  <c r="EF3" i="4"/>
  <c r="ED3" i="4"/>
  <c r="EB3" i="4"/>
  <c r="DZ3" i="4"/>
  <c r="DY3" i="4"/>
  <c r="DX3" i="4"/>
  <c r="DV3" i="4"/>
  <c r="DT3" i="4"/>
  <c r="DR3" i="4"/>
  <c r="DP3" i="4"/>
  <c r="DN3" i="4"/>
  <c r="DL3" i="4"/>
  <c r="DJ3" i="4"/>
  <c r="DH3" i="4"/>
  <c r="DF3" i="4"/>
  <c r="DD3" i="4"/>
  <c r="DB3" i="4"/>
  <c r="CZ3" i="4"/>
  <c r="CX3" i="4"/>
  <c r="CV3" i="4"/>
  <c r="CU3" i="4"/>
  <c r="CS3" i="4"/>
  <c r="CQ3" i="4"/>
  <c r="CO3" i="4"/>
  <c r="CM3" i="4"/>
  <c r="CK3" i="4"/>
  <c r="CI3" i="4"/>
  <c r="CG3" i="4"/>
  <c r="CE3" i="4"/>
  <c r="CC3" i="4"/>
  <c r="CA3" i="4"/>
  <c r="BY3" i="4"/>
  <c r="BW3" i="4"/>
  <c r="BU3" i="4"/>
  <c r="BS3" i="4"/>
  <c r="BQ3" i="4"/>
  <c r="BO3" i="4"/>
  <c r="BM3" i="4"/>
  <c r="BK3" i="4"/>
  <c r="BI3" i="4"/>
  <c r="BG3" i="4"/>
  <c r="BE3" i="4"/>
  <c r="BD3" i="4"/>
  <c r="BB3" i="4"/>
  <c r="AZ3" i="4"/>
  <c r="AY3" i="4"/>
  <c r="AX3" i="4"/>
  <c r="AV3" i="4"/>
  <c r="AT3" i="4"/>
  <c r="AR3" i="4"/>
  <c r="AQ3" i="4"/>
  <c r="AQ4" i="4" s="1"/>
  <c r="AO3" i="4"/>
  <c r="AM3" i="4"/>
  <c r="AK3" i="4"/>
  <c r="AI3" i="4"/>
  <c r="AG3" i="4"/>
  <c r="AE3" i="4"/>
  <c r="AC3" i="4"/>
  <c r="AA3" i="4"/>
  <c r="Y3" i="4"/>
  <c r="W3" i="4"/>
  <c r="U3" i="4"/>
  <c r="S3" i="4"/>
  <c r="Q3" i="4"/>
  <c r="O3" i="4"/>
  <c r="M3" i="4"/>
  <c r="K3" i="4"/>
  <c r="I3" i="4"/>
  <c r="G3" i="4"/>
  <c r="E3" i="4"/>
  <c r="D3" i="4"/>
  <c r="C3" i="4"/>
  <c r="C4" i="4" s="1"/>
  <c r="B3" i="4"/>
  <c r="B4" i="4" s="1"/>
  <c r="A3" i="4"/>
  <c r="A4" i="4" s="1"/>
  <c r="DB2" i="4"/>
  <c r="CV2" i="4"/>
  <c r="CU2" i="4"/>
  <c r="CQ2" i="4"/>
  <c r="CK2" i="4"/>
  <c r="BO2" i="4"/>
  <c r="BK2" i="4"/>
  <c r="BE2" i="4"/>
  <c r="BD2" i="4"/>
  <c r="AZ2" i="4"/>
  <c r="AY2" i="4"/>
  <c r="AX2" i="4"/>
  <c r="AR2" i="4"/>
  <c r="AQ2" i="4"/>
  <c r="AK2" i="4"/>
  <c r="O2" i="4"/>
  <c r="K2" i="4"/>
  <c r="E2" i="4"/>
  <c r="D2" i="4"/>
  <c r="EI1" i="4"/>
  <c r="EH1" i="4"/>
  <c r="ED1" i="4"/>
  <c r="DZ1" i="4"/>
  <c r="DX1" i="4"/>
  <c r="CU1" i="4"/>
  <c r="BD1" i="4"/>
  <c r="AY1" i="4"/>
  <c r="AX1" i="4"/>
  <c r="AV1" i="4"/>
  <c r="AT1" i="4"/>
  <c r="AR1" i="4"/>
  <c r="AQ1" i="4"/>
  <c r="D1" i="4"/>
  <c r="DA5" i="4" l="1"/>
  <c r="DQ5" i="4"/>
  <c r="EE5" i="4"/>
  <c r="AW6" i="4"/>
  <c r="BJ6" i="4"/>
  <c r="BZ6" i="4"/>
  <c r="CP6" i="4"/>
  <c r="DE6" i="4"/>
  <c r="DU6" i="4"/>
  <c r="BN7" i="4"/>
  <c r="CD7" i="4"/>
  <c r="CT7" i="4"/>
  <c r="J8" i="4"/>
  <c r="Z8" i="4"/>
  <c r="AP8" i="4"/>
  <c r="EA8" i="4"/>
  <c r="N9" i="4"/>
  <c r="AD9" i="4"/>
  <c r="EE9" i="4"/>
  <c r="BN11" i="4"/>
  <c r="CD11" i="4"/>
  <c r="CT11" i="4"/>
  <c r="J12" i="4"/>
  <c r="Z12" i="4"/>
  <c r="AP12" i="4"/>
  <c r="EA12" i="4"/>
  <c r="EE13" i="4"/>
  <c r="BN15" i="4"/>
  <c r="CD15" i="4"/>
  <c r="CT15" i="4"/>
  <c r="J17" i="4"/>
  <c r="Z17" i="4"/>
  <c r="AP17" i="4"/>
  <c r="BR17" i="4"/>
  <c r="CH17" i="4"/>
  <c r="EA17" i="4"/>
  <c r="N18" i="4"/>
  <c r="AD18" i="4"/>
  <c r="DA18" i="4"/>
  <c r="DQ18" i="4"/>
  <c r="EE18" i="4"/>
  <c r="R19" i="4"/>
  <c r="AH19" i="4"/>
  <c r="DE19" i="4"/>
  <c r="DU19" i="4"/>
  <c r="CT20" i="4"/>
  <c r="DI20" i="4"/>
  <c r="AP21" i="4"/>
  <c r="BR21" i="4"/>
  <c r="CH21" i="4"/>
  <c r="R23" i="4"/>
  <c r="AH23" i="4"/>
  <c r="BC3" i="4"/>
  <c r="BC4" i="4" s="1"/>
  <c r="BB4" i="4"/>
  <c r="BD4" i="4"/>
  <c r="BF3" i="4"/>
  <c r="BF4" i="4" s="1"/>
  <c r="BE4" i="4"/>
  <c r="CH3" i="4"/>
  <c r="CH4" i="4" s="1"/>
  <c r="CG4" i="4"/>
  <c r="DO3" i="4"/>
  <c r="DO4" i="4" s="1"/>
  <c r="DN4" i="4"/>
  <c r="CL3" i="4"/>
  <c r="CL4" i="4" s="1"/>
  <c r="CK4" i="4"/>
  <c r="P3" i="4"/>
  <c r="P4" i="4" s="1"/>
  <c r="O4" i="4"/>
  <c r="AF3" i="4"/>
  <c r="AF4" i="4" s="1"/>
  <c r="AE4" i="4"/>
  <c r="AU3" i="4"/>
  <c r="AU4" i="4" s="1"/>
  <c r="AT4" i="4"/>
  <c r="BH3" i="4"/>
  <c r="BH4" i="4" s="1"/>
  <c r="BG4" i="4"/>
  <c r="BX3" i="4"/>
  <c r="BX4" i="4" s="1"/>
  <c r="BW4" i="4"/>
  <c r="CN3" i="4"/>
  <c r="CN4" i="4" s="1"/>
  <c r="CM4" i="4"/>
  <c r="DC3" i="4"/>
  <c r="DC4" i="4" s="1"/>
  <c r="DB4" i="4"/>
  <c r="DS3" i="4"/>
  <c r="DS4" i="4" s="1"/>
  <c r="DR4" i="4"/>
  <c r="EF4" i="4"/>
  <c r="EG3" i="4"/>
  <c r="EG4" i="4" s="1"/>
  <c r="J3" i="4"/>
  <c r="J4" i="4" s="1"/>
  <c r="I4" i="4"/>
  <c r="DM3" i="4"/>
  <c r="DM4" i="4" s="1"/>
  <c r="DL4" i="4"/>
  <c r="L3" i="4"/>
  <c r="L4" i="4" s="1"/>
  <c r="K4" i="4"/>
  <c r="EC3" i="4"/>
  <c r="EC4" i="4" s="1"/>
  <c r="EB4" i="4"/>
  <c r="AS3" i="4"/>
  <c r="AS4" i="4" s="1"/>
  <c r="AR4" i="4"/>
  <c r="ED4" i="4"/>
  <c r="EE3" i="4"/>
  <c r="EE4" i="4" s="1"/>
  <c r="R3" i="4"/>
  <c r="R4" i="4" s="1"/>
  <c r="Q4" i="4"/>
  <c r="AH3" i="4"/>
  <c r="AH4" i="4" s="1"/>
  <c r="AG4" i="4"/>
  <c r="AW3" i="4"/>
  <c r="AW4" i="4" s="1"/>
  <c r="AV4" i="4"/>
  <c r="BJ3" i="4"/>
  <c r="BJ4" i="4" s="1"/>
  <c r="BI4" i="4"/>
  <c r="BZ3" i="4"/>
  <c r="BZ4" i="4" s="1"/>
  <c r="BY4" i="4"/>
  <c r="CP3" i="4"/>
  <c r="CP4" i="4" s="1"/>
  <c r="CO4" i="4"/>
  <c r="DE3" i="4"/>
  <c r="DE4" i="4" s="1"/>
  <c r="DD4" i="4"/>
  <c r="DU3" i="4"/>
  <c r="DU4" i="4" s="1"/>
  <c r="DT4" i="4"/>
  <c r="AP3" i="4"/>
  <c r="AP4" i="4" s="1"/>
  <c r="AO4" i="4"/>
  <c r="CW3" i="4"/>
  <c r="CW4" i="4" s="1"/>
  <c r="CV4" i="4"/>
  <c r="AB3" i="4"/>
  <c r="AB4" i="4" s="1"/>
  <c r="AA4" i="4"/>
  <c r="BT3" i="4"/>
  <c r="BT4" i="4" s="1"/>
  <c r="BS4" i="4"/>
  <c r="N3" i="4"/>
  <c r="N4" i="4" s="1"/>
  <c r="M4" i="4"/>
  <c r="DA3" i="4"/>
  <c r="DA4" i="4" s="1"/>
  <c r="CZ4" i="4"/>
  <c r="D4" i="4"/>
  <c r="T3" i="4"/>
  <c r="T4" i="4" s="1"/>
  <c r="S4" i="4"/>
  <c r="AJ3" i="4"/>
  <c r="AJ4" i="4" s="1"/>
  <c r="AI4" i="4"/>
  <c r="AX4" i="4"/>
  <c r="BL3" i="4"/>
  <c r="BL4" i="4" s="1"/>
  <c r="BK4" i="4"/>
  <c r="CB3" i="4"/>
  <c r="CB4" i="4" s="1"/>
  <c r="CA4" i="4"/>
  <c r="CR3" i="4"/>
  <c r="CR4" i="4" s="1"/>
  <c r="CQ4" i="4"/>
  <c r="DG3" i="4"/>
  <c r="DG4" i="4" s="1"/>
  <c r="DF4" i="4"/>
  <c r="DW3" i="4"/>
  <c r="DW4" i="4" s="1"/>
  <c r="DV4" i="4"/>
  <c r="EI4" i="4"/>
  <c r="CJ3" i="4"/>
  <c r="CJ4" i="4" s="1"/>
  <c r="CI4" i="4"/>
  <c r="AD3" i="4"/>
  <c r="AD4" i="4" s="1"/>
  <c r="AC4" i="4"/>
  <c r="BV3" i="4"/>
  <c r="BV4" i="4" s="1"/>
  <c r="BU4" i="4"/>
  <c r="V3" i="4"/>
  <c r="V4" i="4" s="1"/>
  <c r="U4" i="4"/>
  <c r="AL3" i="4"/>
  <c r="AL4" i="4" s="1"/>
  <c r="AK4" i="4"/>
  <c r="BN3" i="4"/>
  <c r="BN4" i="4" s="1"/>
  <c r="BM4" i="4"/>
  <c r="CT3" i="4"/>
  <c r="CT4" i="4" s="1"/>
  <c r="CS4" i="4"/>
  <c r="DX4" i="4"/>
  <c r="EG20" i="4"/>
  <c r="EG24" i="4"/>
  <c r="BR3" i="4"/>
  <c r="BR4" i="4" s="1"/>
  <c r="BQ4" i="4"/>
  <c r="CY3" i="4"/>
  <c r="CY4" i="4" s="1"/>
  <c r="CX4" i="4"/>
  <c r="DQ3" i="4"/>
  <c r="DQ4" i="4" s="1"/>
  <c r="DP4" i="4"/>
  <c r="F3" i="4"/>
  <c r="F4" i="4" s="1"/>
  <c r="E4" i="4"/>
  <c r="AY4" i="4"/>
  <c r="CD3" i="4"/>
  <c r="CD4" i="4" s="1"/>
  <c r="CC4" i="4"/>
  <c r="DI3" i="4"/>
  <c r="DI4" i="4" s="1"/>
  <c r="DH4" i="4"/>
  <c r="EJ4" i="4"/>
  <c r="H3" i="4"/>
  <c r="H4" i="4" s="1"/>
  <c r="G4" i="4"/>
  <c r="X3" i="4"/>
  <c r="X4" i="4" s="1"/>
  <c r="W4" i="4"/>
  <c r="AN3" i="4"/>
  <c r="AN4" i="4" s="1"/>
  <c r="AM4" i="4"/>
  <c r="BA3" i="4"/>
  <c r="BA4" i="4" s="1"/>
  <c r="AZ4" i="4"/>
  <c r="BP3" i="4"/>
  <c r="BP4" i="4" s="1"/>
  <c r="BO4" i="4"/>
  <c r="CF3" i="4"/>
  <c r="CF4" i="4" s="1"/>
  <c r="CE4" i="4"/>
  <c r="CU4" i="4"/>
  <c r="DK3" i="4"/>
  <c r="DK4" i="4" s="1"/>
  <c r="DJ4" i="4"/>
  <c r="DY4" i="4"/>
  <c r="EK4" i="4"/>
  <c r="EE6" i="4"/>
  <c r="EE10" i="4"/>
  <c r="EE14" i="4"/>
  <c r="EE19" i="4"/>
  <c r="EE23" i="4"/>
  <c r="Z3" i="4"/>
  <c r="Z4" i="4" s="1"/>
  <c r="Y4" i="4"/>
  <c r="EA3" i="4"/>
  <c r="EA4" i="4" s="1"/>
  <c r="DZ4" i="4"/>
  <c r="DE27" i="4"/>
  <c r="DG27" i="4"/>
  <c r="AN16" i="4"/>
  <c r="CY26" i="4"/>
  <c r="DO26" i="4"/>
  <c r="AU5" i="4"/>
  <c r="DW27" i="4"/>
  <c r="X16" i="4"/>
  <c r="BA26" i="4"/>
  <c r="BA8" i="4"/>
  <c r="BA12" i="4"/>
  <c r="DU27" i="4"/>
  <c r="EA27" i="4"/>
  <c r="EE16" i="4"/>
  <c r="EA6" i="4"/>
  <c r="EE7" i="4"/>
  <c r="EA10" i="4"/>
  <c r="EE11" i="4"/>
  <c r="EA14" i="4"/>
  <c r="EE15" i="4"/>
  <c r="DE17" i="4"/>
  <c r="DU17" i="4"/>
  <c r="DI18" i="4"/>
  <c r="CW19" i="4"/>
  <c r="DM19" i="4"/>
  <c r="EA19" i="4"/>
  <c r="EE20" i="4"/>
  <c r="DE21" i="4"/>
  <c r="DU21" i="4"/>
  <c r="DI22" i="4"/>
  <c r="CW23" i="4"/>
  <c r="DM23" i="4"/>
  <c r="EA23" i="4"/>
  <c r="EE24" i="4"/>
  <c r="DE25" i="4"/>
  <c r="DU25" i="4"/>
  <c r="EC27" i="4"/>
  <c r="EG16" i="4"/>
  <c r="EL5" i="4"/>
  <c r="EG7" i="4"/>
  <c r="EG11" i="4"/>
  <c r="DG12" i="4"/>
  <c r="EG15" i="4"/>
  <c r="DG21" i="4"/>
  <c r="DG25" i="4"/>
  <c r="DW25" i="4"/>
  <c r="BA17" i="4"/>
  <c r="BA25" i="4"/>
  <c r="DI16" i="4"/>
  <c r="BC26" i="4"/>
  <c r="BR26" i="4"/>
  <c r="CH26" i="4"/>
  <c r="CW26" i="4"/>
  <c r="DM26" i="4"/>
  <c r="AS5" i="4"/>
  <c r="BF5" i="4"/>
  <c r="BV5" i="4"/>
  <c r="CL5" i="4"/>
  <c r="R6" i="4"/>
  <c r="AH6" i="4"/>
  <c r="F7" i="4"/>
  <c r="V7" i="4"/>
  <c r="AL7" i="4"/>
  <c r="DI7" i="4"/>
  <c r="BC8" i="4"/>
  <c r="BR8" i="4"/>
  <c r="CH8" i="4"/>
  <c r="CW8" i="4"/>
  <c r="DM8" i="4"/>
  <c r="AS9" i="4"/>
  <c r="BF9" i="4"/>
  <c r="BV9" i="4"/>
  <c r="CL9" i="4"/>
  <c r="R10" i="4"/>
  <c r="AH10" i="4"/>
  <c r="F11" i="4"/>
  <c r="V11" i="4"/>
  <c r="AL11" i="4"/>
  <c r="DI11" i="4"/>
  <c r="BC12" i="4"/>
  <c r="BR12" i="4"/>
  <c r="CH12" i="4"/>
  <c r="CW12" i="4"/>
  <c r="DM12" i="4"/>
  <c r="AS13" i="4"/>
  <c r="BF13" i="4"/>
  <c r="BV13" i="4"/>
  <c r="CL13" i="4"/>
  <c r="R14" i="4"/>
  <c r="AH14" i="4"/>
  <c r="F15" i="4"/>
  <c r="V15" i="4"/>
  <c r="AL15" i="4"/>
  <c r="DI15" i="4"/>
  <c r="BC17" i="4"/>
  <c r="CW17" i="4"/>
  <c r="DM17" i="4"/>
  <c r="AS18" i="4"/>
  <c r="BF18" i="4"/>
  <c r="BV18" i="4"/>
  <c r="CL18" i="4"/>
  <c r="F20" i="4"/>
  <c r="V20" i="4"/>
  <c r="AL20" i="4"/>
  <c r="BC21" i="4"/>
  <c r="CW21" i="4"/>
  <c r="DM21" i="4"/>
  <c r="EA21" i="4"/>
  <c r="AS22" i="4"/>
  <c r="BF22" i="4"/>
  <c r="BV22" i="4"/>
  <c r="CL22" i="4"/>
  <c r="DQ22" i="4"/>
  <c r="EE22" i="4"/>
  <c r="AW23" i="4"/>
  <c r="BJ23" i="4"/>
  <c r="BZ23" i="4"/>
  <c r="CP23" i="4"/>
  <c r="DE23" i="4"/>
  <c r="DU23" i="4"/>
  <c r="F24" i="4"/>
  <c r="V24" i="4"/>
  <c r="AL24" i="4"/>
  <c r="J25" i="4"/>
  <c r="Z25" i="4"/>
  <c r="AP25" i="4"/>
  <c r="BC25" i="4"/>
  <c r="CH25" i="4"/>
  <c r="CW25" i="4"/>
  <c r="DM25" i="4"/>
  <c r="EA25" i="4"/>
  <c r="EG5" i="4"/>
  <c r="X7" i="4"/>
  <c r="AN7" i="4"/>
  <c r="DK7" i="4"/>
  <c r="CY8" i="4"/>
  <c r="DO8" i="4"/>
  <c r="EG9" i="4"/>
  <c r="X11" i="4"/>
  <c r="DK11" i="4"/>
  <c r="CY12" i="4"/>
  <c r="DO12" i="4"/>
  <c r="EG13" i="4"/>
  <c r="DK15" i="4"/>
  <c r="CY17" i="4"/>
  <c r="DO17" i="4"/>
  <c r="EG18" i="4"/>
  <c r="AB21" i="4"/>
  <c r="CY21" i="4"/>
  <c r="DO21" i="4"/>
  <c r="DC22" i="4"/>
  <c r="DS22" i="4"/>
  <c r="EG22" i="4"/>
  <c r="DG23" i="4"/>
  <c r="DW23" i="4"/>
  <c r="DK24" i="4"/>
  <c r="L25" i="4"/>
  <c r="AB25" i="4"/>
  <c r="CY25" i="4"/>
  <c r="DO25" i="4"/>
  <c r="DI27" i="4"/>
  <c r="Z16" i="4"/>
  <c r="AP16" i="4"/>
  <c r="EA16" i="4"/>
  <c r="DA26" i="4"/>
  <c r="DQ26" i="4"/>
  <c r="EE26" i="4"/>
  <c r="DI6" i="4"/>
  <c r="Z7" i="4"/>
  <c r="AP7" i="4"/>
  <c r="EA7" i="4"/>
  <c r="DA8" i="4"/>
  <c r="DQ8" i="4"/>
  <c r="EE8" i="4"/>
  <c r="DI10" i="4"/>
  <c r="Z11" i="4"/>
  <c r="AP11" i="4"/>
  <c r="EA11" i="4"/>
  <c r="DA12" i="4"/>
  <c r="DQ12" i="4"/>
  <c r="EE12" i="4"/>
  <c r="DI14" i="4"/>
  <c r="Z15" i="4"/>
  <c r="AP15" i="4"/>
  <c r="EA15" i="4"/>
  <c r="DA17" i="4"/>
  <c r="DQ17" i="4"/>
  <c r="EE17" i="4"/>
  <c r="AW18" i="4"/>
  <c r="DI19" i="4"/>
  <c r="Z20" i="4"/>
  <c r="AP20" i="4"/>
  <c r="EA20" i="4"/>
  <c r="DA21" i="4"/>
  <c r="DQ21" i="4"/>
  <c r="EE21" i="4"/>
  <c r="DI23" i="4"/>
  <c r="Z24" i="4"/>
  <c r="AP24" i="4"/>
  <c r="EA24" i="4"/>
  <c r="DA25" i="4"/>
  <c r="DQ25" i="4"/>
  <c r="EE25" i="4"/>
  <c r="DC26" i="4"/>
  <c r="DS26" i="4"/>
  <c r="EG26" i="4"/>
  <c r="L7" i="4"/>
  <c r="DC8" i="4"/>
  <c r="DS8" i="4"/>
  <c r="EG8" i="4"/>
  <c r="BL9" i="4"/>
  <c r="CB9" i="4"/>
  <c r="CR9" i="4"/>
  <c r="L11" i="4"/>
  <c r="AB11" i="4"/>
  <c r="DC12" i="4"/>
  <c r="DS12" i="4"/>
  <c r="EG12" i="4"/>
  <c r="BL13" i="4"/>
  <c r="CB13" i="4"/>
  <c r="CR13" i="4"/>
  <c r="L15" i="4"/>
  <c r="AB15" i="4"/>
  <c r="DC17" i="4"/>
  <c r="DS17" i="4"/>
  <c r="EG17" i="4"/>
  <c r="BL18" i="4"/>
  <c r="CB18" i="4"/>
  <c r="CR18" i="4"/>
  <c r="L20" i="4"/>
  <c r="AB20" i="4"/>
  <c r="DC21" i="4"/>
  <c r="DS21" i="4"/>
  <c r="EG21" i="4"/>
  <c r="BL22" i="4"/>
  <c r="CB22" i="4"/>
  <c r="L24" i="4"/>
  <c r="AB24" i="4"/>
  <c r="DC25" i="4"/>
  <c r="EG25" i="4"/>
  <c r="EC21" i="4"/>
  <c r="N26" i="4"/>
  <c r="DE5" i="4"/>
  <c r="DU5" i="4"/>
  <c r="N8" i="4"/>
  <c r="AD8" i="4"/>
  <c r="DE9" i="4"/>
  <c r="DU9" i="4"/>
  <c r="N12" i="4"/>
  <c r="AD12" i="4"/>
  <c r="DE13" i="4"/>
  <c r="DU13" i="4"/>
  <c r="N17" i="4"/>
  <c r="AD17" i="4"/>
  <c r="DE18" i="4"/>
  <c r="DU18" i="4"/>
  <c r="N21" i="4"/>
  <c r="AD21" i="4"/>
  <c r="DE22" i="4"/>
  <c r="DU22" i="4"/>
  <c r="N25" i="4"/>
  <c r="AD25" i="4"/>
  <c r="DK16" i="4"/>
  <c r="EC26" i="4"/>
  <c r="EC8" i="4"/>
  <c r="EC12" i="4"/>
  <c r="EC17" i="4"/>
  <c r="DK20" i="4"/>
  <c r="EC25" i="4"/>
  <c r="AD26" i="4"/>
  <c r="BP27" i="4"/>
  <c r="CF27" i="4"/>
  <c r="EC16" i="4"/>
  <c r="DG5" i="4"/>
  <c r="DW5" i="4"/>
  <c r="BP6" i="4"/>
  <c r="EC7" i="4"/>
  <c r="DG9" i="4"/>
  <c r="DW9" i="4"/>
  <c r="BP10" i="4"/>
  <c r="CF10" i="4"/>
  <c r="EC11" i="4"/>
  <c r="DG13" i="4"/>
  <c r="DW13" i="4"/>
  <c r="BP14" i="4"/>
  <c r="CF14" i="4"/>
  <c r="EC15" i="4"/>
  <c r="P17" i="4"/>
  <c r="AF17" i="4"/>
  <c r="DG18" i="4"/>
  <c r="DW18" i="4"/>
  <c r="BP19" i="4"/>
  <c r="CF19" i="4"/>
  <c r="EC20" i="4"/>
  <c r="P21" i="4"/>
  <c r="AF21" i="4"/>
  <c r="DG22" i="4"/>
  <c r="DW22" i="4"/>
  <c r="BP23" i="4"/>
  <c r="CF23" i="4"/>
  <c r="EC24" i="4"/>
  <c r="BA5" i="4"/>
  <c r="EC6" i="4"/>
  <c r="EC14" i="4"/>
  <c r="EC23" i="4"/>
  <c r="BC5" i="4"/>
  <c r="EA5" i="4"/>
  <c r="EA9" i="4"/>
  <c r="EA13" i="4"/>
  <c r="EA18" i="4"/>
  <c r="EA22" i="4"/>
  <c r="BA9" i="4"/>
  <c r="EC10" i="4"/>
  <c r="BA13" i="4"/>
  <c r="EC19" i="4"/>
  <c r="CY5" i="4"/>
  <c r="DO5" i="4"/>
  <c r="EC5" i="4"/>
  <c r="EC9" i="4"/>
  <c r="EC13" i="4"/>
  <c r="EC18" i="4"/>
  <c r="BA21" i="4"/>
  <c r="EC22" i="4"/>
  <c r="DM15" i="4"/>
  <c r="CW24" i="4"/>
  <c r="DK27" i="4"/>
  <c r="CY16" i="4"/>
  <c r="DO16" i="4"/>
  <c r="DK6" i="4"/>
  <c r="CY7" i="4"/>
  <c r="DO7" i="4"/>
  <c r="DK10" i="4"/>
  <c r="CY11" i="4"/>
  <c r="DO11" i="4"/>
  <c r="DK14" i="4"/>
  <c r="CY15" i="4"/>
  <c r="DO15" i="4"/>
  <c r="DK19" i="4"/>
  <c r="CY20" i="4"/>
  <c r="DO20" i="4"/>
  <c r="DK23" i="4"/>
  <c r="CY24" i="4"/>
  <c r="DO24" i="4"/>
  <c r="DS25" i="4"/>
  <c r="CW15" i="4"/>
  <c r="CW27" i="4"/>
  <c r="DM27" i="4"/>
  <c r="DA16" i="4"/>
  <c r="DQ16" i="4"/>
  <c r="DE26" i="4"/>
  <c r="DU26" i="4"/>
  <c r="DI5" i="4"/>
  <c r="CW6" i="4"/>
  <c r="DM6" i="4"/>
  <c r="DA7" i="4"/>
  <c r="DQ7" i="4"/>
  <c r="DE8" i="4"/>
  <c r="DU8" i="4"/>
  <c r="DI9" i="4"/>
  <c r="CW10" i="4"/>
  <c r="DM10" i="4"/>
  <c r="DA11" i="4"/>
  <c r="DQ11" i="4"/>
  <c r="DE12" i="4"/>
  <c r="DU12" i="4"/>
  <c r="DI13" i="4"/>
  <c r="CW14" i="4"/>
  <c r="DM14" i="4"/>
  <c r="DA15" i="4"/>
  <c r="DQ15" i="4"/>
  <c r="DA20" i="4"/>
  <c r="DQ20" i="4"/>
  <c r="DA24" i="4"/>
  <c r="DQ24" i="4"/>
  <c r="CW7" i="4"/>
  <c r="DM20" i="4"/>
  <c r="DM24" i="4"/>
  <c r="CY27" i="4"/>
  <c r="DO27" i="4"/>
  <c r="DC16" i="4"/>
  <c r="DS16" i="4"/>
  <c r="DG26" i="4"/>
  <c r="DW26" i="4"/>
  <c r="DK5" i="4"/>
  <c r="CY6" i="4"/>
  <c r="DO6" i="4"/>
  <c r="DC7" i="4"/>
  <c r="DS7" i="4"/>
  <c r="DG8" i="4"/>
  <c r="DW8" i="4"/>
  <c r="DK9" i="4"/>
  <c r="CY10" i="4"/>
  <c r="DO10" i="4"/>
  <c r="DC11" i="4"/>
  <c r="DS11" i="4"/>
  <c r="DW12" i="4"/>
  <c r="DK13" i="4"/>
  <c r="CY14" i="4"/>
  <c r="DO14" i="4"/>
  <c r="DC15" i="4"/>
  <c r="DS15" i="4"/>
  <c r="DG17" i="4"/>
  <c r="DW17" i="4"/>
  <c r="BA18" i="4"/>
  <c r="DK18" i="4"/>
  <c r="CY19" i="4"/>
  <c r="DO19" i="4"/>
  <c r="DC20" i="4"/>
  <c r="DS20" i="4"/>
  <c r="DW21" i="4"/>
  <c r="BA22" i="4"/>
  <c r="DK22" i="4"/>
  <c r="CY23" i="4"/>
  <c r="DO23" i="4"/>
  <c r="DC24" i="4"/>
  <c r="DS24" i="4"/>
  <c r="DM16" i="4"/>
  <c r="DM7" i="4"/>
  <c r="DM11" i="4"/>
  <c r="DA27" i="4"/>
  <c r="DQ27" i="4"/>
  <c r="DE16" i="4"/>
  <c r="DU16" i="4"/>
  <c r="DI26" i="4"/>
  <c r="CW5" i="4"/>
  <c r="DM5" i="4"/>
  <c r="DA6" i="4"/>
  <c r="DQ6" i="4"/>
  <c r="DE7" i="4"/>
  <c r="DU7" i="4"/>
  <c r="DI8" i="4"/>
  <c r="BC9" i="4"/>
  <c r="CW9" i="4"/>
  <c r="DM9" i="4"/>
  <c r="DA10" i="4"/>
  <c r="DQ10" i="4"/>
  <c r="DE11" i="4"/>
  <c r="DU11" i="4"/>
  <c r="DI12" i="4"/>
  <c r="CW13" i="4"/>
  <c r="DM13" i="4"/>
  <c r="DA14" i="4"/>
  <c r="DQ14" i="4"/>
  <c r="DE15" i="4"/>
  <c r="DU15" i="4"/>
  <c r="DI17" i="4"/>
  <c r="CW18" i="4"/>
  <c r="DM18" i="4"/>
  <c r="DA19" i="4"/>
  <c r="DQ19" i="4"/>
  <c r="DE20" i="4"/>
  <c r="DU20" i="4"/>
  <c r="DI21" i="4"/>
  <c r="CW22" i="4"/>
  <c r="DM22" i="4"/>
  <c r="DA23" i="4"/>
  <c r="DQ23" i="4"/>
  <c r="DE24" i="4"/>
  <c r="DU24" i="4"/>
  <c r="DI25" i="4"/>
  <c r="CW16" i="4"/>
  <c r="CW11" i="4"/>
  <c r="CW20" i="4"/>
  <c r="DC27" i="4"/>
  <c r="DS27" i="4"/>
  <c r="DG16" i="4"/>
  <c r="DW16" i="4"/>
  <c r="DK26" i="4"/>
  <c r="DC6" i="4"/>
  <c r="DS6" i="4"/>
  <c r="DG7" i="4"/>
  <c r="DW7" i="4"/>
  <c r="DK8" i="4"/>
  <c r="CY9" i="4"/>
  <c r="DO9" i="4"/>
  <c r="DC10" i="4"/>
  <c r="DS10" i="4"/>
  <c r="DG11" i="4"/>
  <c r="DW11" i="4"/>
  <c r="DK12" i="4"/>
  <c r="CY13" i="4"/>
  <c r="DO13" i="4"/>
  <c r="DC14" i="4"/>
  <c r="DS14" i="4"/>
  <c r="DG15" i="4"/>
  <c r="DW15" i="4"/>
  <c r="DK17" i="4"/>
  <c r="CY18" i="4"/>
  <c r="DO18" i="4"/>
  <c r="DC19" i="4"/>
  <c r="DS19" i="4"/>
  <c r="DG20" i="4"/>
  <c r="DW20" i="4"/>
  <c r="DK21" i="4"/>
  <c r="CY22" i="4"/>
  <c r="DO22" i="4"/>
  <c r="DC23" i="4"/>
  <c r="DS23" i="4"/>
  <c r="DG24" i="4"/>
  <c r="DW24" i="4"/>
  <c r="DK25" i="4"/>
  <c r="AW5" i="4"/>
  <c r="AW9" i="4"/>
  <c r="AW13" i="4"/>
  <c r="AW22" i="4"/>
  <c r="BA16" i="4"/>
  <c r="BA7" i="4"/>
  <c r="L8" i="4"/>
  <c r="AB8" i="4"/>
  <c r="BA11" i="4"/>
  <c r="AB12" i="4"/>
  <c r="BA15" i="4"/>
  <c r="BA20" i="4"/>
  <c r="BA24" i="4"/>
  <c r="BC16" i="4"/>
  <c r="BC7" i="4"/>
  <c r="BC24" i="4"/>
  <c r="BA10" i="4"/>
  <c r="BA14" i="4"/>
  <c r="BA19" i="4"/>
  <c r="BA23" i="4"/>
  <c r="BA27" i="4"/>
  <c r="BA6" i="4"/>
  <c r="BC27" i="4"/>
  <c r="BC6" i="4"/>
  <c r="BC10" i="4"/>
  <c r="BC14" i="4"/>
  <c r="BC19" i="4"/>
  <c r="BC23" i="4"/>
  <c r="BC15" i="4"/>
  <c r="BC20" i="4"/>
  <c r="BC13" i="4"/>
  <c r="BC18" i="4"/>
  <c r="BC22" i="4"/>
  <c r="BC11" i="4"/>
  <c r="CR22" i="4"/>
  <c r="T27" i="4"/>
  <c r="P5" i="4"/>
  <c r="AF5" i="4"/>
  <c r="P9" i="4"/>
  <c r="AF9" i="4"/>
  <c r="AU9" i="4"/>
  <c r="AJ10" i="4"/>
  <c r="AN11" i="4"/>
  <c r="P13" i="4"/>
  <c r="AF13" i="4"/>
  <c r="AU13" i="4"/>
  <c r="T14" i="4"/>
  <c r="X15" i="4"/>
  <c r="AN15" i="4"/>
  <c r="P18" i="4"/>
  <c r="AF18" i="4"/>
  <c r="AU18" i="4"/>
  <c r="X20" i="4"/>
  <c r="AN20" i="4"/>
  <c r="P22" i="4"/>
  <c r="AF22" i="4"/>
  <c r="AU22" i="4"/>
  <c r="BH22" i="4"/>
  <c r="BX22" i="4"/>
  <c r="T23" i="4"/>
  <c r="X24" i="4"/>
  <c r="AN24" i="4"/>
  <c r="AS16" i="4"/>
  <c r="AS7" i="4"/>
  <c r="AS11" i="4"/>
  <c r="AS15" i="4"/>
  <c r="AS20" i="4"/>
  <c r="N24" i="4"/>
  <c r="AD24" i="4"/>
  <c r="AS24" i="4"/>
  <c r="BP9" i="4"/>
  <c r="CF9" i="4"/>
  <c r="BP13" i="4"/>
  <c r="CF13" i="4"/>
  <c r="P15" i="4"/>
  <c r="AF15" i="4"/>
  <c r="BP18" i="4"/>
  <c r="AS26" i="4"/>
  <c r="AS8" i="4"/>
  <c r="AS12" i="4"/>
  <c r="AS17" i="4"/>
  <c r="AS21" i="4"/>
  <c r="AS25" i="4"/>
  <c r="AJ23" i="4"/>
  <c r="AU26" i="4"/>
  <c r="AU8" i="4"/>
  <c r="AU12" i="4"/>
  <c r="AU17" i="4"/>
  <c r="AU21" i="4"/>
  <c r="AU25" i="4"/>
  <c r="AW12" i="4"/>
  <c r="AU16" i="4"/>
  <c r="AU7" i="4"/>
  <c r="AU11" i="4"/>
  <c r="AU15" i="4"/>
  <c r="AU20" i="4"/>
  <c r="AU24" i="4"/>
  <c r="AW26" i="4"/>
  <c r="AW8" i="4"/>
  <c r="AW17" i="4"/>
  <c r="AW21" i="4"/>
  <c r="AS27" i="4"/>
  <c r="AW16" i="4"/>
  <c r="AS6" i="4"/>
  <c r="AW7" i="4"/>
  <c r="AS10" i="4"/>
  <c r="AW11" i="4"/>
  <c r="AS14" i="4"/>
  <c r="AW15" i="4"/>
  <c r="AS19" i="4"/>
  <c r="AW20" i="4"/>
  <c r="AS23" i="4"/>
  <c r="AW24" i="4"/>
  <c r="AW25" i="4"/>
  <c r="AU27" i="4"/>
  <c r="AU6" i="4"/>
  <c r="AU10" i="4"/>
  <c r="AU14" i="4"/>
  <c r="AU19" i="4"/>
  <c r="AU23" i="4"/>
  <c r="R5" i="4"/>
  <c r="AH5" i="4"/>
  <c r="R9" i="4"/>
  <c r="AH9" i="4"/>
  <c r="R13" i="4"/>
  <c r="AH13" i="4"/>
  <c r="R18" i="4"/>
  <c r="AH18" i="4"/>
  <c r="R22" i="4"/>
  <c r="AH22" i="4"/>
  <c r="T19" i="4"/>
  <c r="R25" i="4"/>
  <c r="X5" i="4"/>
  <c r="AN5" i="4"/>
  <c r="R15" i="4"/>
  <c r="AJ19" i="4"/>
  <c r="X26" i="4"/>
  <c r="AN26" i="4"/>
  <c r="AB5" i="4"/>
  <c r="X21" i="4"/>
  <c r="X25" i="4"/>
  <c r="AN25" i="4"/>
  <c r="AL27" i="4"/>
  <c r="AL6" i="4"/>
  <c r="V10" i="4"/>
  <c r="AL14" i="4"/>
  <c r="V19" i="4"/>
  <c r="X27" i="4"/>
  <c r="AN27" i="4"/>
  <c r="L16" i="4"/>
  <c r="AB16" i="4"/>
  <c r="CJ16" i="4"/>
  <c r="P26" i="4"/>
  <c r="AF26" i="4"/>
  <c r="T5" i="4"/>
  <c r="AJ5" i="4"/>
  <c r="X6" i="4"/>
  <c r="AN6" i="4"/>
  <c r="CF6" i="4"/>
  <c r="AB7" i="4"/>
  <c r="P8" i="4"/>
  <c r="AF8" i="4"/>
  <c r="T9" i="4"/>
  <c r="AJ9" i="4"/>
  <c r="X10" i="4"/>
  <c r="AN10" i="4"/>
  <c r="P12" i="4"/>
  <c r="AF12" i="4"/>
  <c r="T13" i="4"/>
  <c r="AJ13" i="4"/>
  <c r="X14" i="4"/>
  <c r="AN14" i="4"/>
  <c r="T18" i="4"/>
  <c r="AJ18" i="4"/>
  <c r="X19" i="4"/>
  <c r="AN19" i="4"/>
  <c r="T22" i="4"/>
  <c r="AJ22" i="4"/>
  <c r="X23" i="4"/>
  <c r="AN23" i="4"/>
  <c r="P25" i="4"/>
  <c r="AF25" i="4"/>
  <c r="Z27" i="4"/>
  <c r="AP27" i="4"/>
  <c r="AD16" i="4"/>
  <c r="R26" i="4"/>
  <c r="AH26" i="4"/>
  <c r="V5" i="4"/>
  <c r="AL5" i="4"/>
  <c r="Z6" i="4"/>
  <c r="AP6" i="4"/>
  <c r="AD7" i="4"/>
  <c r="R8" i="4"/>
  <c r="AH8" i="4"/>
  <c r="V9" i="4"/>
  <c r="AL9" i="4"/>
  <c r="Z10" i="4"/>
  <c r="AP10" i="4"/>
  <c r="AD11" i="4"/>
  <c r="R12" i="4"/>
  <c r="AH12" i="4"/>
  <c r="V13" i="4"/>
  <c r="AL13" i="4"/>
  <c r="Z14" i="4"/>
  <c r="AP14" i="4"/>
  <c r="AD15" i="4"/>
  <c r="R17" i="4"/>
  <c r="AH17" i="4"/>
  <c r="V18" i="4"/>
  <c r="AL18" i="4"/>
  <c r="Z19" i="4"/>
  <c r="AP19" i="4"/>
  <c r="AD20" i="4"/>
  <c r="R21" i="4"/>
  <c r="AH21" i="4"/>
  <c r="V22" i="4"/>
  <c r="AL22" i="4"/>
  <c r="Z23" i="4"/>
  <c r="AP23" i="4"/>
  <c r="AH25" i="4"/>
  <c r="AJ6" i="4"/>
  <c r="T10" i="4"/>
  <c r="V27" i="4"/>
  <c r="V6" i="4"/>
  <c r="AL23" i="4"/>
  <c r="AB27" i="4"/>
  <c r="P16" i="4"/>
  <c r="AF16" i="4"/>
  <c r="T26" i="4"/>
  <c r="AJ26" i="4"/>
  <c r="AB6" i="4"/>
  <c r="P7" i="4"/>
  <c r="AF7" i="4"/>
  <c r="T8" i="4"/>
  <c r="AJ8" i="4"/>
  <c r="X9" i="4"/>
  <c r="AN9" i="4"/>
  <c r="AB10" i="4"/>
  <c r="P11" i="4"/>
  <c r="AF11" i="4"/>
  <c r="T12" i="4"/>
  <c r="AJ12" i="4"/>
  <c r="X13" i="4"/>
  <c r="AN13" i="4"/>
  <c r="AB14" i="4"/>
  <c r="T17" i="4"/>
  <c r="AJ17" i="4"/>
  <c r="X18" i="4"/>
  <c r="AN18" i="4"/>
  <c r="AB19" i="4"/>
  <c r="P20" i="4"/>
  <c r="AF20" i="4"/>
  <c r="T21" i="4"/>
  <c r="AJ21" i="4"/>
  <c r="X22" i="4"/>
  <c r="AN22" i="4"/>
  <c r="BP22" i="4"/>
  <c r="CF22" i="4"/>
  <c r="AB23" i="4"/>
  <c r="P24" i="4"/>
  <c r="AF24" i="4"/>
  <c r="T25" i="4"/>
  <c r="AJ25" i="4"/>
  <c r="AJ14" i="4"/>
  <c r="V23" i="4"/>
  <c r="AD27" i="4"/>
  <c r="R16" i="4"/>
  <c r="AH16" i="4"/>
  <c r="V26" i="4"/>
  <c r="AL26" i="4"/>
  <c r="Z5" i="4"/>
  <c r="AP5" i="4"/>
  <c r="AD6" i="4"/>
  <c r="R7" i="4"/>
  <c r="AH7" i="4"/>
  <c r="V8" i="4"/>
  <c r="AL8" i="4"/>
  <c r="Z9" i="4"/>
  <c r="AP9" i="4"/>
  <c r="AD10" i="4"/>
  <c r="R11" i="4"/>
  <c r="AH11" i="4"/>
  <c r="V12" i="4"/>
  <c r="AL12" i="4"/>
  <c r="Z13" i="4"/>
  <c r="AP13" i="4"/>
  <c r="AD14" i="4"/>
  <c r="AH15" i="4"/>
  <c r="V17" i="4"/>
  <c r="AL17" i="4"/>
  <c r="Z18" i="4"/>
  <c r="AP18" i="4"/>
  <c r="AD19" i="4"/>
  <c r="R20" i="4"/>
  <c r="AH20" i="4"/>
  <c r="V21" i="4"/>
  <c r="AL21" i="4"/>
  <c r="Z22" i="4"/>
  <c r="AP22" i="4"/>
  <c r="AD23" i="4"/>
  <c r="R24" i="4"/>
  <c r="AH24" i="4"/>
  <c r="V25" i="4"/>
  <c r="AL25" i="4"/>
  <c r="AJ27" i="4"/>
  <c r="T6" i="4"/>
  <c r="AL10" i="4"/>
  <c r="V14" i="4"/>
  <c r="AL19" i="4"/>
  <c r="P27" i="4"/>
  <c r="AF27" i="4"/>
  <c r="T16" i="4"/>
  <c r="AJ16" i="4"/>
  <c r="P6" i="4"/>
  <c r="AF6" i="4"/>
  <c r="T7" i="4"/>
  <c r="AJ7" i="4"/>
  <c r="X8" i="4"/>
  <c r="AN8" i="4"/>
  <c r="AB9" i="4"/>
  <c r="P10" i="4"/>
  <c r="AF10" i="4"/>
  <c r="T11" i="4"/>
  <c r="AJ11" i="4"/>
  <c r="X12" i="4"/>
  <c r="AN12" i="4"/>
  <c r="AB13" i="4"/>
  <c r="P14" i="4"/>
  <c r="AF14" i="4"/>
  <c r="T15" i="4"/>
  <c r="AJ15" i="4"/>
  <c r="X17" i="4"/>
  <c r="AN17" i="4"/>
  <c r="AB18" i="4"/>
  <c r="P19" i="4"/>
  <c r="AF19" i="4"/>
  <c r="T20" i="4"/>
  <c r="AJ20" i="4"/>
  <c r="AN21" i="4"/>
  <c r="AB22" i="4"/>
  <c r="P23" i="4"/>
  <c r="AF23" i="4"/>
  <c r="T24" i="4"/>
  <c r="AJ24" i="4"/>
  <c r="BX26" i="4"/>
  <c r="BH8" i="4"/>
  <c r="BX8" i="4"/>
  <c r="CN8" i="4"/>
  <c r="BH12" i="4"/>
  <c r="BX12" i="4"/>
  <c r="CN12" i="4"/>
  <c r="BH17" i="4"/>
  <c r="BX17" i="4"/>
  <c r="CN17" i="4"/>
  <c r="BH21" i="4"/>
  <c r="BX21" i="4"/>
  <c r="CN21" i="4"/>
  <c r="BH25" i="4"/>
  <c r="BX25" i="4"/>
  <c r="BH26" i="4"/>
  <c r="CN26" i="4"/>
  <c r="N16" i="4"/>
  <c r="N7" i="4"/>
  <c r="N11" i="4"/>
  <c r="N15" i="4"/>
  <c r="N20" i="4"/>
  <c r="L27" i="4"/>
  <c r="BL26" i="4"/>
  <c r="CB26" i="4"/>
  <c r="CR26" i="4"/>
  <c r="L6" i="4"/>
  <c r="BL8" i="4"/>
  <c r="CB8" i="4"/>
  <c r="CR8" i="4"/>
  <c r="L10" i="4"/>
  <c r="BL12" i="4"/>
  <c r="CB12" i="4"/>
  <c r="L14" i="4"/>
  <c r="L19" i="4"/>
  <c r="L23" i="4"/>
  <c r="BF25" i="4"/>
  <c r="N27" i="4"/>
  <c r="N6" i="4"/>
  <c r="N10" i="4"/>
  <c r="N14" i="4"/>
  <c r="N19" i="4"/>
  <c r="N23" i="4"/>
  <c r="BV25" i="4"/>
  <c r="BP26" i="4"/>
  <c r="CF26" i="4"/>
  <c r="L5" i="4"/>
  <c r="BH6" i="4"/>
  <c r="H8" i="4"/>
  <c r="BP8" i="4"/>
  <c r="CF8" i="4"/>
  <c r="L9" i="4"/>
  <c r="BP12" i="4"/>
  <c r="CF12" i="4"/>
  <c r="L13" i="4"/>
  <c r="BH14" i="4"/>
  <c r="BX14" i="4"/>
  <c r="H17" i="4"/>
  <c r="L18" i="4"/>
  <c r="L22" i="4"/>
  <c r="BJ25" i="4"/>
  <c r="CR12" i="4"/>
  <c r="BL17" i="4"/>
  <c r="BL21" i="4"/>
  <c r="CB21" i="4"/>
  <c r="CR21" i="4"/>
  <c r="BL25" i="4"/>
  <c r="BP17" i="4"/>
  <c r="CF17" i="4"/>
  <c r="BP21" i="4"/>
  <c r="CF21" i="4"/>
  <c r="BP25" i="4"/>
  <c r="CF25" i="4"/>
  <c r="BH5" i="4"/>
  <c r="BX5" i="4"/>
  <c r="CN5" i="4"/>
  <c r="BH9" i="4"/>
  <c r="BX9" i="4"/>
  <c r="CN9" i="4"/>
  <c r="BL10" i="4"/>
  <c r="BL19" i="4"/>
  <c r="BN27" i="4"/>
  <c r="CD27" i="4"/>
  <c r="CT27" i="4"/>
  <c r="BR16" i="4"/>
  <c r="CH16" i="4"/>
  <c r="BF26" i="4"/>
  <c r="BV26" i="4"/>
  <c r="CL26" i="4"/>
  <c r="BJ5" i="4"/>
  <c r="BZ5" i="4"/>
  <c r="CP5" i="4"/>
  <c r="BN6" i="4"/>
  <c r="CD6" i="4"/>
  <c r="CT6" i="4"/>
  <c r="BR7" i="4"/>
  <c r="CH7" i="4"/>
  <c r="BF8" i="4"/>
  <c r="BV8" i="4"/>
  <c r="CL8" i="4"/>
  <c r="BJ9" i="4"/>
  <c r="BZ9" i="4"/>
  <c r="CP9" i="4"/>
  <c r="BN10" i="4"/>
  <c r="CD10" i="4"/>
  <c r="CT10" i="4"/>
  <c r="BR11" i="4"/>
  <c r="CH11" i="4"/>
  <c r="BF12" i="4"/>
  <c r="BV12" i="4"/>
  <c r="CL12" i="4"/>
  <c r="BJ13" i="4"/>
  <c r="BZ13" i="4"/>
  <c r="CP13" i="4"/>
  <c r="BN14" i="4"/>
  <c r="CD14" i="4"/>
  <c r="CT14" i="4"/>
  <c r="BR15" i="4"/>
  <c r="CH15" i="4"/>
  <c r="BF17" i="4"/>
  <c r="BV17" i="4"/>
  <c r="CL17" i="4"/>
  <c r="BJ18" i="4"/>
  <c r="BZ18" i="4"/>
  <c r="CP18" i="4"/>
  <c r="BN19" i="4"/>
  <c r="CD19" i="4"/>
  <c r="CT19" i="4"/>
  <c r="BR20" i="4"/>
  <c r="CH20" i="4"/>
  <c r="BF21" i="4"/>
  <c r="BV21" i="4"/>
  <c r="CL21" i="4"/>
  <c r="BJ22" i="4"/>
  <c r="BZ22" i="4"/>
  <c r="CP22" i="4"/>
  <c r="BN23" i="4"/>
  <c r="CD23" i="4"/>
  <c r="CT23" i="4"/>
  <c r="BR24" i="4"/>
  <c r="CH24" i="4"/>
  <c r="CL25" i="4"/>
  <c r="BL5" i="4"/>
  <c r="CR5" i="4"/>
  <c r="CN25" i="4"/>
  <c r="CB5" i="4"/>
  <c r="CT5" i="4"/>
  <c r="CT9" i="4"/>
  <c r="CT13" i="4"/>
  <c r="CT18" i="4"/>
  <c r="CT22" i="4"/>
  <c r="BP5" i="4"/>
  <c r="CF5" i="4"/>
  <c r="CT26" i="4"/>
  <c r="CT8" i="4"/>
  <c r="CT12" i="4"/>
  <c r="CT17" i="4"/>
  <c r="CT21" i="4"/>
  <c r="CT25" i="4"/>
  <c r="BH19" i="4"/>
  <c r="BX19" i="4"/>
  <c r="H21" i="4"/>
  <c r="BL27" i="4"/>
  <c r="CB27" i="4"/>
  <c r="CR27" i="4"/>
  <c r="BP16" i="4"/>
  <c r="CF16" i="4"/>
  <c r="BT26" i="4"/>
  <c r="CJ26" i="4"/>
  <c r="BL6" i="4"/>
  <c r="CB6" i="4"/>
  <c r="CR6" i="4"/>
  <c r="BP7" i="4"/>
  <c r="CF7" i="4"/>
  <c r="BT8" i="4"/>
  <c r="CJ8" i="4"/>
  <c r="CB10" i="4"/>
  <c r="CR10" i="4"/>
  <c r="BP11" i="4"/>
  <c r="CF11" i="4"/>
  <c r="BT12" i="4"/>
  <c r="CJ12" i="4"/>
  <c r="BH13" i="4"/>
  <c r="BX13" i="4"/>
  <c r="CN13" i="4"/>
  <c r="BL14" i="4"/>
  <c r="CB14" i="4"/>
  <c r="CR14" i="4"/>
  <c r="BP15" i="4"/>
  <c r="CF15" i="4"/>
  <c r="BT17" i="4"/>
  <c r="CJ17" i="4"/>
  <c r="BH18" i="4"/>
  <c r="BX18" i="4"/>
  <c r="CN18" i="4"/>
  <c r="CB19" i="4"/>
  <c r="CR19" i="4"/>
  <c r="BP20" i="4"/>
  <c r="CF20" i="4"/>
  <c r="BT21" i="4"/>
  <c r="CJ21" i="4"/>
  <c r="CN22" i="4"/>
  <c r="BL23" i="4"/>
  <c r="CB23" i="4"/>
  <c r="CR23" i="4"/>
  <c r="BP24" i="4"/>
  <c r="CF24" i="4"/>
  <c r="BT25" i="4"/>
  <c r="CJ25" i="4"/>
  <c r="BT7" i="4"/>
  <c r="CJ7" i="4"/>
  <c r="BT11" i="4"/>
  <c r="CJ11" i="4"/>
  <c r="BT15" i="4"/>
  <c r="CJ15" i="4"/>
  <c r="BT20" i="4"/>
  <c r="CJ20" i="4"/>
  <c r="BT24" i="4"/>
  <c r="CJ24" i="4"/>
  <c r="BT16" i="4"/>
  <c r="BR27" i="4"/>
  <c r="CH27" i="4"/>
  <c r="BF16" i="4"/>
  <c r="BV16" i="4"/>
  <c r="CL16" i="4"/>
  <c r="BJ26" i="4"/>
  <c r="BZ26" i="4"/>
  <c r="CP26" i="4"/>
  <c r="BN5" i="4"/>
  <c r="CD5" i="4"/>
  <c r="BR6" i="4"/>
  <c r="CH6" i="4"/>
  <c r="BF7" i="4"/>
  <c r="BV7" i="4"/>
  <c r="CL7" i="4"/>
  <c r="BJ8" i="4"/>
  <c r="BZ8" i="4"/>
  <c r="CP8" i="4"/>
  <c r="BN9" i="4"/>
  <c r="CD9" i="4"/>
  <c r="BR10" i="4"/>
  <c r="CH10" i="4"/>
  <c r="BF11" i="4"/>
  <c r="BV11" i="4"/>
  <c r="CL11" i="4"/>
  <c r="BJ12" i="4"/>
  <c r="BZ12" i="4"/>
  <c r="CP12" i="4"/>
  <c r="BN13" i="4"/>
  <c r="CD13" i="4"/>
  <c r="BR14" i="4"/>
  <c r="CH14" i="4"/>
  <c r="BF15" i="4"/>
  <c r="BV15" i="4"/>
  <c r="CL15" i="4"/>
  <c r="BJ17" i="4"/>
  <c r="BZ17" i="4"/>
  <c r="CP17" i="4"/>
  <c r="BN18" i="4"/>
  <c r="CD18" i="4"/>
  <c r="BR19" i="4"/>
  <c r="CH19" i="4"/>
  <c r="BF20" i="4"/>
  <c r="BV20" i="4"/>
  <c r="CL20" i="4"/>
  <c r="BJ21" i="4"/>
  <c r="BZ21" i="4"/>
  <c r="CP21" i="4"/>
  <c r="BN22" i="4"/>
  <c r="CD22" i="4"/>
  <c r="BR23" i="4"/>
  <c r="CH23" i="4"/>
  <c r="BF24" i="4"/>
  <c r="BV24" i="4"/>
  <c r="CL24" i="4"/>
  <c r="BZ25" i="4"/>
  <c r="CP25" i="4"/>
  <c r="CJ27" i="4"/>
  <c r="BH16" i="4"/>
  <c r="BX16" i="4"/>
  <c r="CN16" i="4"/>
  <c r="H5" i="4"/>
  <c r="BT6" i="4"/>
  <c r="CJ6" i="4"/>
  <c r="BH7" i="4"/>
  <c r="BX7" i="4"/>
  <c r="CN7" i="4"/>
  <c r="BT10" i="4"/>
  <c r="CJ10" i="4"/>
  <c r="BH11" i="4"/>
  <c r="BX11" i="4"/>
  <c r="CN11" i="4"/>
  <c r="BT14" i="4"/>
  <c r="CJ14" i="4"/>
  <c r="BH15" i="4"/>
  <c r="BX15" i="4"/>
  <c r="CN15" i="4"/>
  <c r="CB17" i="4"/>
  <c r="CR17" i="4"/>
  <c r="H18" i="4"/>
  <c r="CF18" i="4"/>
  <c r="BT19" i="4"/>
  <c r="CJ19" i="4"/>
  <c r="BH20" i="4"/>
  <c r="BX20" i="4"/>
  <c r="CN20" i="4"/>
  <c r="H22" i="4"/>
  <c r="BT23" i="4"/>
  <c r="CJ23" i="4"/>
  <c r="BH24" i="4"/>
  <c r="BX24" i="4"/>
  <c r="CN24" i="4"/>
  <c r="CB25" i="4"/>
  <c r="CR25" i="4"/>
  <c r="BT27" i="4"/>
  <c r="BF27" i="4"/>
  <c r="BV27" i="4"/>
  <c r="CL27" i="4"/>
  <c r="BJ16" i="4"/>
  <c r="BZ16" i="4"/>
  <c r="CP16" i="4"/>
  <c r="BN26" i="4"/>
  <c r="CD26" i="4"/>
  <c r="BR5" i="4"/>
  <c r="CH5" i="4"/>
  <c r="BF6" i="4"/>
  <c r="BV6" i="4"/>
  <c r="CL6" i="4"/>
  <c r="BJ7" i="4"/>
  <c r="BZ7" i="4"/>
  <c r="CP7" i="4"/>
  <c r="BN8" i="4"/>
  <c r="CD8" i="4"/>
  <c r="BR9" i="4"/>
  <c r="CH9" i="4"/>
  <c r="BF10" i="4"/>
  <c r="BV10" i="4"/>
  <c r="CL10" i="4"/>
  <c r="BJ11" i="4"/>
  <c r="BZ11" i="4"/>
  <c r="CP11" i="4"/>
  <c r="BN12" i="4"/>
  <c r="CD12" i="4"/>
  <c r="BR13" i="4"/>
  <c r="CH13" i="4"/>
  <c r="BF14" i="4"/>
  <c r="BV14" i="4"/>
  <c r="CL14" i="4"/>
  <c r="BJ15" i="4"/>
  <c r="BZ15" i="4"/>
  <c r="CP15" i="4"/>
  <c r="BN17" i="4"/>
  <c r="CD17" i="4"/>
  <c r="BR18" i="4"/>
  <c r="CH18" i="4"/>
  <c r="BF19" i="4"/>
  <c r="BV19" i="4"/>
  <c r="CL19" i="4"/>
  <c r="BJ20" i="4"/>
  <c r="BZ20" i="4"/>
  <c r="CP20" i="4"/>
  <c r="BN21" i="4"/>
  <c r="CD21" i="4"/>
  <c r="BR22" i="4"/>
  <c r="CH22" i="4"/>
  <c r="BF23" i="4"/>
  <c r="BV23" i="4"/>
  <c r="CL23" i="4"/>
  <c r="BJ24" i="4"/>
  <c r="BZ24" i="4"/>
  <c r="CP24" i="4"/>
  <c r="BN25" i="4"/>
  <c r="CD25" i="4"/>
  <c r="BH27" i="4"/>
  <c r="BX27" i="4"/>
  <c r="CN27" i="4"/>
  <c r="BL16" i="4"/>
  <c r="CB16" i="4"/>
  <c r="CR16" i="4"/>
  <c r="H26" i="4"/>
  <c r="BT5" i="4"/>
  <c r="CJ5" i="4"/>
  <c r="BX6" i="4"/>
  <c r="CN6" i="4"/>
  <c r="BL7" i="4"/>
  <c r="CB7" i="4"/>
  <c r="CR7" i="4"/>
  <c r="BT9" i="4"/>
  <c r="CJ9" i="4"/>
  <c r="BH10" i="4"/>
  <c r="BX10" i="4"/>
  <c r="CN10" i="4"/>
  <c r="BL11" i="4"/>
  <c r="CB11" i="4"/>
  <c r="CR11" i="4"/>
  <c r="BT13" i="4"/>
  <c r="CJ13" i="4"/>
  <c r="CN14" i="4"/>
  <c r="BL15" i="4"/>
  <c r="CB15" i="4"/>
  <c r="CR15" i="4"/>
  <c r="BT18" i="4"/>
  <c r="CJ18" i="4"/>
  <c r="CN19" i="4"/>
  <c r="BL20" i="4"/>
  <c r="CB20" i="4"/>
  <c r="CR20" i="4"/>
  <c r="BT22" i="4"/>
  <c r="CJ22" i="4"/>
  <c r="BH23" i="4"/>
  <c r="BX23" i="4"/>
  <c r="CN23" i="4"/>
  <c r="BL24" i="4"/>
  <c r="CB24" i="4"/>
  <c r="CR24" i="4"/>
  <c r="H16" i="4"/>
  <c r="H7" i="4"/>
  <c r="H11" i="4"/>
  <c r="H15" i="4"/>
  <c r="H20" i="4"/>
  <c r="H24" i="4"/>
  <c r="J16" i="4"/>
  <c r="J7" i="4"/>
  <c r="J11" i="4"/>
  <c r="J15" i="4"/>
  <c r="J20" i="4"/>
  <c r="J24" i="4"/>
  <c r="J27" i="4"/>
  <c r="J6" i="4"/>
  <c r="J10" i="4"/>
  <c r="J14" i="4"/>
  <c r="F18" i="4"/>
  <c r="J19" i="4"/>
  <c r="F22" i="4"/>
  <c r="J23" i="4"/>
  <c r="F26" i="4"/>
  <c r="J5" i="4"/>
  <c r="F8" i="4"/>
  <c r="J9" i="4"/>
  <c r="F12" i="4"/>
  <c r="J13" i="4"/>
  <c r="F17" i="4"/>
  <c r="J18" i="4"/>
  <c r="J22" i="4"/>
  <c r="F25" i="4"/>
  <c r="F27" i="4"/>
  <c r="F6" i="4"/>
  <c r="F10" i="4"/>
  <c r="F14" i="4"/>
  <c r="F19" i="4"/>
  <c r="F23" i="4"/>
  <c r="H27" i="4"/>
  <c r="H6" i="4"/>
  <c r="H10" i="4"/>
  <c r="H14" i="4"/>
  <c r="H19" i="4"/>
  <c r="H23" i="4"/>
  <c r="F5" i="4"/>
  <c r="F9" i="4"/>
  <c r="F13" i="4"/>
  <c r="H9" i="4"/>
  <c r="H13" i="4"/>
  <c r="F21" i="4"/>
  <c r="H12" i="4"/>
  <c r="H25" i="4"/>
</calcChain>
</file>

<file path=xl/sharedStrings.xml><?xml version="1.0" encoding="utf-8"?>
<sst xmlns="http://schemas.openxmlformats.org/spreadsheetml/2006/main" count="9387" uniqueCount="350">
  <si>
    <t>Ensemble des médias</t>
  </si>
  <si>
    <t>Panel chaînes numériques hertziennes</t>
  </si>
  <si>
    <t>Panel chaînes Cab-Sat</t>
  </si>
  <si>
    <t>1 Chaînes numériques hertziennes</t>
  </si>
  <si>
    <t>TF1</t>
  </si>
  <si>
    <t>France 2</t>
  </si>
  <si>
    <t>France 3</t>
  </si>
  <si>
    <t>Canal Plus</t>
  </si>
  <si>
    <t>ARTE</t>
  </si>
  <si>
    <t>M6</t>
  </si>
  <si>
    <t>France 4 / Culturebox</t>
  </si>
  <si>
    <t>France 5</t>
  </si>
  <si>
    <t>Cstar</t>
  </si>
  <si>
    <t>W9</t>
  </si>
  <si>
    <t>TMC</t>
  </si>
  <si>
    <t>2 Chaînes Cab-Sat</t>
  </si>
  <si>
    <t>M6 Music</t>
  </si>
  <si>
    <t>MCM</t>
  </si>
  <si>
    <t>Cstar Hits France</t>
  </si>
  <si>
    <t>MTV</t>
  </si>
  <si>
    <t>MTV Hits</t>
  </si>
  <si>
    <t>NRJ Hits</t>
  </si>
  <si>
    <t>RFM TV</t>
  </si>
  <si>
    <t>Trace Urban</t>
  </si>
  <si>
    <t>TV5 Monde Europe</t>
  </si>
  <si>
    <r>
      <t xml:space="preserve">Extrait clip
</t>
    </r>
    <r>
      <rPr>
        <b/>
        <sz val="10"/>
        <color theme="0"/>
        <rFont val="Calibri"/>
        <family val="2"/>
      </rPr>
      <t>≥</t>
    </r>
    <r>
      <rPr>
        <b/>
        <sz val="10"/>
        <color theme="0"/>
        <rFont val="Century Gothic"/>
        <family val="2"/>
      </rPr>
      <t>15 sec    
&lt;1mn30</t>
    </r>
  </si>
  <si>
    <t>Taux clip</t>
  </si>
  <si>
    <t>Volume horaire 
clip</t>
  </si>
  <si>
    <t>Nb clips différents</t>
  </si>
  <si>
    <t>Nb artistes différents</t>
  </si>
  <si>
    <t>Nb diffusions</t>
  </si>
  <si>
    <t>Nb contacts 
(en millions)</t>
  </si>
  <si>
    <t>Genre dominant</t>
  </si>
  <si>
    <t>Part en diffusion</t>
  </si>
  <si>
    <t>Part en diffusion
clip franco</t>
  </si>
  <si>
    <t>Part en diffusion clip nouveauté</t>
  </si>
  <si>
    <t>Part top 40 en MH</t>
  </si>
  <si>
    <t>Part en diffusion EP</t>
  </si>
  <si>
    <t>Part en diffusion exclusivité</t>
  </si>
  <si>
    <t>Volume horaire extrait</t>
  </si>
  <si>
    <t>Nb extraits différents</t>
  </si>
  <si>
    <t>Nb diffusions extraits</t>
  </si>
  <si>
    <t>Variété-Pop</t>
  </si>
  <si>
    <t>Canal+</t>
  </si>
  <si>
    <t>Rock-Métal</t>
  </si>
  <si>
    <t>Jazz-Blues</t>
  </si>
  <si>
    <t>CStar</t>
  </si>
  <si>
    <t>Câble - satellite</t>
  </si>
  <si>
    <t>Rap</t>
  </si>
  <si>
    <t>CStar Hits France</t>
  </si>
  <si>
    <t xml:space="preserve"> Câble - satellite</t>
  </si>
  <si>
    <t xml:space="preserve"> Panel</t>
  </si>
  <si>
    <t>Part du temps d'antenne (24h-24h)</t>
  </si>
  <si>
    <t>Analyse des diffusions musicales en TV - Année 2022</t>
  </si>
  <si>
    <t>Chiffres clés des diffusions de clips</t>
  </si>
  <si>
    <t>Analyse basée sur les diffusions de clips - 24h/24h</t>
  </si>
  <si>
    <t>Nombre de clips</t>
  </si>
  <si>
    <t>Nombres d'artistes</t>
  </si>
  <si>
    <t>Nombre de labels</t>
  </si>
  <si>
    <t>Nombre de diffusions</t>
  </si>
  <si>
    <t>Nombre de contacts</t>
  </si>
  <si>
    <t>Rotation max hebdo</t>
  </si>
  <si>
    <t>Entrées en Playlist</t>
  </si>
  <si>
    <t>Exclusivités</t>
  </si>
  <si>
    <t>Tops40 hebdos</t>
  </si>
  <si>
    <r>
      <rPr>
        <b/>
        <sz val="10"/>
        <color theme="0"/>
        <rFont val="Arial"/>
        <family val="2"/>
      </rPr>
      <t>Extraits de clips</t>
    </r>
    <r>
      <rPr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durée &gt;= 15 secondes et &lt; 1mn30</t>
    </r>
    <r>
      <rPr>
        <sz val="10"/>
        <color theme="0"/>
        <rFont val="Arial"/>
        <family val="2"/>
      </rPr>
      <t xml:space="preserve"> </t>
    </r>
  </si>
  <si>
    <t>par langue</t>
  </si>
  <si>
    <t>par nationalité du producteur</t>
  </si>
  <si>
    <t>par genres musicaux</t>
  </si>
  <si>
    <t>par typologie d'ancienneté</t>
  </si>
  <si>
    <t>par tonalités</t>
  </si>
  <si>
    <t>TC</t>
  </si>
  <si>
    <t>par type de labels</t>
  </si>
  <si>
    <t>par langues</t>
  </si>
  <si>
    <t xml:space="preserve">
Rang Média</t>
  </si>
  <si>
    <t xml:space="preserve">
Type Média</t>
  </si>
  <si>
    <t xml:space="preserve">
Média</t>
  </si>
  <si>
    <t>Nb Clips différents</t>
  </si>
  <si>
    <t>Francophone</t>
  </si>
  <si>
    <t>Instrumental</t>
  </si>
  <si>
    <t>International</t>
  </si>
  <si>
    <t>Française</t>
  </si>
  <si>
    <t>Internationale</t>
  </si>
  <si>
    <t>Dance-Electro</t>
  </si>
  <si>
    <t>Groove-R&amp;B</t>
  </si>
  <si>
    <t>Latino</t>
  </si>
  <si>
    <t>Musique classique</t>
  </si>
  <si>
    <t>Musique lyrique-Opéra</t>
  </si>
  <si>
    <t>Musique traditionnelle et du monde</t>
  </si>
  <si>
    <t>Reggae</t>
  </si>
  <si>
    <t>Nouveauté</t>
  </si>
  <si>
    <t>Récurrent</t>
  </si>
  <si>
    <t>Gold</t>
  </si>
  <si>
    <t>Nb Artistes</t>
  </si>
  <si>
    <t>Femmes</t>
  </si>
  <si>
    <t>Hommes</t>
  </si>
  <si>
    <t>Mixtes</t>
  </si>
  <si>
    <t>Nb Artistes "talents confirmés"</t>
  </si>
  <si>
    <t>Majors</t>
  </si>
  <si>
    <t>Indépendants</t>
  </si>
  <si>
    <t>Major</t>
  </si>
  <si>
    <t>Indépendant</t>
  </si>
  <si>
    <t>Nb de contacts (en millions)</t>
  </si>
  <si>
    <t>Plus forte rotation hebdomadaire d'un clip</t>
  </si>
  <si>
    <t>Nombre de contacts de la plus forte rotation hebdmadaire</t>
  </si>
  <si>
    <t>Nb Entrées en Playlist</t>
  </si>
  <si>
    <t>Nb diffusions Entrées en Playlist</t>
  </si>
  <si>
    <t>Nb clips exclusifs</t>
  </si>
  <si>
    <t>Nb diffs exclusives</t>
  </si>
  <si>
    <t>Part du Top40 hebdo</t>
  </si>
  <si>
    <t>Nb de titres différents "extraits"</t>
  </si>
  <si>
    <t>Nb de diffusions "extraits"</t>
  </si>
  <si>
    <t>Volume horaire</t>
  </si>
  <si>
    <t>Taux clip
(hors extrait)</t>
  </si>
  <si>
    <t>-</t>
  </si>
  <si>
    <t>Clips
(24h-24h)</t>
  </si>
  <si>
    <t>Diffusions musicales 
(0h-6h)</t>
  </si>
  <si>
    <t>Clips (24h-24h)</t>
  </si>
  <si>
    <t>Mixte</t>
  </si>
  <si>
    <t>Part en artiste</t>
  </si>
  <si>
    <t>Artiste confirmé</t>
  </si>
  <si>
    <t>Part en clip</t>
  </si>
  <si>
    <t>Part en contact</t>
  </si>
  <si>
    <t>R&amp;B-Soul</t>
  </si>
  <si>
    <t>Part du Top 40
en MH</t>
  </si>
  <si>
    <t>Genre musical</t>
  </si>
  <si>
    <t>Langue</t>
  </si>
  <si>
    <t>Ancienneté</t>
  </si>
  <si>
    <t>Genre du lead</t>
  </si>
  <si>
    <t>Plus forte rotation</t>
  </si>
  <si>
    <t>Nb EP</t>
  </si>
  <si>
    <t>Nb diffusions EP</t>
  </si>
  <si>
    <t>Nb diffusions clips exclusifs</t>
  </si>
  <si>
    <t>Type</t>
  </si>
  <si>
    <t>Média</t>
  </si>
  <si>
    <t>Rg</t>
  </si>
  <si>
    <t>Artiste</t>
  </si>
  <si>
    <t>Genre</t>
  </si>
  <si>
    <t>Nationalité du producteur</t>
  </si>
  <si>
    <t>Label</t>
  </si>
  <si>
    <t>Nb clips</t>
  </si>
  <si>
    <r>
      <t xml:space="preserve">Nb contacts
</t>
    </r>
    <r>
      <rPr>
        <sz val="10"/>
        <color theme="0"/>
        <rFont val="Century Gothic"/>
        <family val="2"/>
      </rPr>
      <t>(en millions)</t>
    </r>
  </si>
  <si>
    <t>Câble-satellite</t>
  </si>
  <si>
    <r>
      <t xml:space="preserve">Nb contacts
</t>
    </r>
    <r>
      <rPr>
        <b/>
        <sz val="9"/>
        <color theme="0"/>
        <rFont val="Century Gothic"/>
        <family val="2"/>
      </rPr>
      <t>(en millions)</t>
    </r>
  </si>
  <si>
    <t>Titre</t>
  </si>
  <si>
    <r>
      <t xml:space="preserve">Nombre de contacts
</t>
    </r>
    <r>
      <rPr>
        <sz val="10"/>
        <color theme="0"/>
        <rFont val="Century Gothic"/>
        <family val="2"/>
      </rPr>
      <t>(en millions)</t>
    </r>
  </si>
  <si>
    <t>Niveau de développement artiste</t>
  </si>
  <si>
    <t>Rock-Metal</t>
  </si>
  <si>
    <t>Somme de Femmes %par tonalitésNombres d'artistes</t>
  </si>
  <si>
    <t>Valeurs</t>
  </si>
  <si>
    <t>Somme de Hommes %par tonalitésNombres d'artistes</t>
  </si>
  <si>
    <t>Somme de Mixtes %par tonalitésNombres d'artistes</t>
  </si>
  <si>
    <t>Nouveau talent</t>
  </si>
  <si>
    <t>Taux extrait clip</t>
  </si>
  <si>
    <t>Les Enfoirés</t>
  </si>
  <si>
    <t>COLUMBIA</t>
  </si>
  <si>
    <t>Patrick Bruel &amp; Ycare</t>
  </si>
  <si>
    <t>CAPITOL MUSIC FRANCE</t>
  </si>
  <si>
    <t>Anglo-saxon</t>
  </si>
  <si>
    <t>POLYDOR</t>
  </si>
  <si>
    <t>Palmashow</t>
  </si>
  <si>
    <t>WEA</t>
  </si>
  <si>
    <t>ISLAND-DEF JAM</t>
  </si>
  <si>
    <t>REC. 118</t>
  </si>
  <si>
    <t>Niveau de développement de l'artiste</t>
  </si>
  <si>
    <t>Palmashow - A l'unisson</t>
  </si>
  <si>
    <t>INDIFFERENCE PROD</t>
  </si>
  <si>
    <t>PLAY TWO</t>
  </si>
  <si>
    <t>RCA</t>
  </si>
  <si>
    <t>Louane</t>
  </si>
  <si>
    <t>Dua Lipa</t>
  </si>
  <si>
    <t>Langue chantée</t>
  </si>
  <si>
    <t>Niveau de dévelopt artiste</t>
  </si>
  <si>
    <t>Nationalité producteur</t>
  </si>
  <si>
    <t>Espagnol</t>
  </si>
  <si>
    <t>TNT</t>
  </si>
  <si>
    <t>Niveau dévelopement artiste</t>
  </si>
  <si>
    <t>Afro</t>
  </si>
  <si>
    <t>Part en contacts</t>
  </si>
  <si>
    <r>
      <t xml:space="preserve">Artistes confirmés </t>
    </r>
    <r>
      <rPr>
        <b/>
        <i/>
        <sz val="10"/>
        <color theme="0"/>
        <rFont val="Century Gothic"/>
        <family val="2"/>
      </rPr>
      <t>(sur la base des artistes francophones)</t>
    </r>
  </si>
  <si>
    <r>
      <t xml:space="preserve">Nouveaux talents </t>
    </r>
    <r>
      <rPr>
        <b/>
        <i/>
        <sz val="10"/>
        <color theme="0"/>
        <rFont val="Century Gothic"/>
        <family val="2"/>
      </rPr>
      <t>(sur la base des artistes francophones)</t>
    </r>
  </si>
  <si>
    <t>Clip le plus diffusé</t>
  </si>
  <si>
    <t>Teddy Swims - Lose control</t>
  </si>
  <si>
    <t>Gims feat. Dystinct - Spider</t>
  </si>
  <si>
    <t>Kyo feat. Nuit Incolore - Je cours</t>
  </si>
  <si>
    <t>Dua Lipa - Training season</t>
  </si>
  <si>
    <t>Benson Boone - Beautiful things</t>
  </si>
  <si>
    <t>Jungeli feat. Imen Es, Alonzo, Abou Debeing &amp; Lossa - Petit génie</t>
  </si>
  <si>
    <t>Tiken Jah Fakoly - Arriver à rêver (Acoustic version)</t>
  </si>
  <si>
    <t>Zaho de Sagazan - La symphonie des éclairs</t>
  </si>
  <si>
    <t>Féminin</t>
  </si>
  <si>
    <t>R&amp;B - Soul</t>
  </si>
  <si>
    <t>Masculin</t>
  </si>
  <si>
    <t>Amir - Sommet</t>
  </si>
  <si>
    <t>La Pig chenilliste - La chenille synchro (la cheu-cheu)</t>
  </si>
  <si>
    <t>Les Enfoirés - Jusqu'au dernier</t>
  </si>
  <si>
    <t>Joseph Kamel feat. Julien Doré - Beau</t>
  </si>
  <si>
    <t>Dadju &amp; Tayc - I love you</t>
  </si>
  <si>
    <t>PARLOPHONE MUSIC FRANCE</t>
  </si>
  <si>
    <t>Benson Boone</t>
  </si>
  <si>
    <t>Beautiful things</t>
  </si>
  <si>
    <t>Training season</t>
  </si>
  <si>
    <t>Zaho de Sagazan</t>
  </si>
  <si>
    <t>La symphonie des éclairs</t>
  </si>
  <si>
    <t>VIRGIN RECORDS</t>
  </si>
  <si>
    <t>Sabrina Carpenter</t>
  </si>
  <si>
    <t>Espresso</t>
  </si>
  <si>
    <t>Dadju &amp; Tayc</t>
  </si>
  <si>
    <t>I love you</t>
  </si>
  <si>
    <t>Pierre Garnier</t>
  </si>
  <si>
    <t>Nous on sait</t>
  </si>
  <si>
    <t>Vianney feat. Kendji Girac &amp; Soprano</t>
  </si>
  <si>
    <t>Je suis fou</t>
  </si>
  <si>
    <t>TOT OU TARD</t>
  </si>
  <si>
    <t>Joseph Kamel feat. Julien Doré</t>
  </si>
  <si>
    <t>Beau</t>
  </si>
  <si>
    <t>Ceux qu'on était</t>
  </si>
  <si>
    <t>Teddy Swims</t>
  </si>
  <si>
    <t>Lose control</t>
  </si>
  <si>
    <t>Slimane</t>
  </si>
  <si>
    <t>Mon amour</t>
  </si>
  <si>
    <t>Gims feat. Dystinct</t>
  </si>
  <si>
    <t>Spider</t>
  </si>
  <si>
    <t>SANTA</t>
  </si>
  <si>
    <t>Recommence-moi</t>
  </si>
  <si>
    <t>Dasha</t>
  </si>
  <si>
    <t>Austin</t>
  </si>
  <si>
    <t>Kyo feat. Nuit Incolore</t>
  </si>
  <si>
    <t>Je cours</t>
  </si>
  <si>
    <t>Indochine</t>
  </si>
  <si>
    <t>Le chant des cygnes</t>
  </si>
  <si>
    <t>La pluie</t>
  </si>
  <si>
    <t>Houdini</t>
  </si>
  <si>
    <t>Jeck</t>
  </si>
  <si>
    <t>Parapluie</t>
  </si>
  <si>
    <t>Sia</t>
  </si>
  <si>
    <t>Gimme love</t>
  </si>
  <si>
    <t>Jérémy Frérot</t>
  </si>
  <si>
    <t>Adieu</t>
  </si>
  <si>
    <t>LABEL 6&amp;7</t>
  </si>
  <si>
    <t>Jungeli feat. Imen Es, Alonzo, Abou Debeing &amp; Lossa</t>
  </si>
  <si>
    <t>Petit génie</t>
  </si>
  <si>
    <t>Maneskin</t>
  </si>
  <si>
    <t>Valentine</t>
  </si>
  <si>
    <t>Imagine Dragons</t>
  </si>
  <si>
    <t>Eyes closed</t>
  </si>
  <si>
    <t>Loreen</t>
  </si>
  <si>
    <t>Is it love</t>
  </si>
  <si>
    <t>David Guetta &amp; OneRepublic</t>
  </si>
  <si>
    <t>I don't wanna wait</t>
  </si>
  <si>
    <t>Karol G</t>
  </si>
  <si>
    <t>Si antes te hubiera conocido</t>
  </si>
  <si>
    <t>Jusqu'au dernier</t>
  </si>
  <si>
    <t>Cyril</t>
  </si>
  <si>
    <t>Stumblin' in</t>
  </si>
  <si>
    <t>Les étoiles</t>
  </si>
  <si>
    <t>Résister (What about peace)</t>
  </si>
  <si>
    <t>Gims</t>
  </si>
  <si>
    <t>Sois pas timide</t>
  </si>
  <si>
    <t>Kendji Girac</t>
  </si>
  <si>
    <t>Si seulement...</t>
  </si>
  <si>
    <t>Corneille feat. Aya Nakamura &amp; Trinix</t>
  </si>
  <si>
    <t>Avec classe</t>
  </si>
  <si>
    <t>W LAB</t>
  </si>
  <si>
    <t>KeBlack feat. Franglish</t>
  </si>
  <si>
    <t>Boucan</t>
  </si>
  <si>
    <t>ALL POINTS</t>
  </si>
  <si>
    <t>Soprano</t>
  </si>
  <si>
    <t>Facile à danser</t>
  </si>
  <si>
    <t>Pierre Garnier feat. M. Pokora</t>
  </si>
  <si>
    <t>Chaque seconde</t>
  </si>
  <si>
    <t>Vitaa</t>
  </si>
  <si>
    <t>Promets-moi</t>
  </si>
  <si>
    <t>Kygo feat. Ava Max</t>
  </si>
  <si>
    <t>Whatever</t>
  </si>
  <si>
    <t>Tate McRae</t>
  </si>
  <si>
    <t>Greedy</t>
  </si>
  <si>
    <t>Je n'oublie pas</t>
  </si>
  <si>
    <t>Popcorn salé</t>
  </si>
  <si>
    <t>Theodort</t>
  </si>
  <si>
    <t>Wayeh</t>
  </si>
  <si>
    <t>EPIC RECORDS</t>
  </si>
  <si>
    <t>Gims x Lossa</t>
  </si>
  <si>
    <t>Loco</t>
  </si>
  <si>
    <t>Franglish</t>
  </si>
  <si>
    <t>Position</t>
  </si>
  <si>
    <t>Keblack</t>
  </si>
  <si>
    <t>Laisse moi</t>
  </si>
  <si>
    <t>BELIEVE DIGITAL</t>
  </si>
  <si>
    <t>Hoshi</t>
  </si>
  <si>
    <t>Puis t'as dansé avec moi</t>
  </si>
  <si>
    <t>JO &amp; CO</t>
  </si>
  <si>
    <t>Cris Mj - FloyyMenor</t>
  </si>
  <si>
    <t>Gata only</t>
  </si>
  <si>
    <t>UNITEDMASTERS</t>
  </si>
  <si>
    <t>Aucune attache</t>
  </si>
  <si>
    <t>MOTEMA MUSIC</t>
  </si>
  <si>
    <t>Musique Classique</t>
  </si>
  <si>
    <t>Musique Contemporaine</t>
  </si>
  <si>
    <t>Musique Lyrique-Opéra</t>
  </si>
  <si>
    <t>Musique Traditionnelle Et Du Monde</t>
  </si>
  <si>
    <t xml:space="preserve"> TNT</t>
  </si>
  <si>
    <t>Les inconnus</t>
  </si>
  <si>
    <t>Aliocha Schneider</t>
  </si>
  <si>
    <t>Amir</t>
  </si>
  <si>
    <t>Jean-Louis Aubert</t>
  </si>
  <si>
    <t>Wham!</t>
  </si>
  <si>
    <t>Yaro feat. Ninho</t>
  </si>
  <si>
    <t>Céline Dion</t>
  </si>
  <si>
    <t>Florent Pagny</t>
  </si>
  <si>
    <t>Frédéric François</t>
  </si>
  <si>
    <t>Laurent Voulzy</t>
  </si>
  <si>
    <t>Madonna</t>
  </si>
  <si>
    <t>Michel Polnareff</t>
  </si>
  <si>
    <t>Patricia Kaas</t>
  </si>
  <si>
    <t>Teri Moïse</t>
  </si>
  <si>
    <t>Chiloo &amp; Clou</t>
  </si>
  <si>
    <t>La Pig chenilliste</t>
  </si>
  <si>
    <t>Ariana Grande</t>
  </si>
  <si>
    <t>Amadou et Mariam</t>
  </si>
  <si>
    <t>Autre</t>
  </si>
  <si>
    <t>Barbara Pravi</t>
  </si>
  <si>
    <t>Gjon's Tears</t>
  </si>
  <si>
    <t>Mosty &amp; Lala &amp;Ce</t>
  </si>
  <si>
    <t>SBTRKT - Ezra Koenig</t>
  </si>
  <si>
    <t>Thomas Dutronc</t>
  </si>
  <si>
    <t>Tiken Jah Fakoly</t>
  </si>
  <si>
    <t>Yann Lambiel</t>
  </si>
  <si>
    <t>vs 2023</t>
  </si>
  <si>
    <t xml:space="preserve">-
</t>
  </si>
  <si>
    <t>Clips exclusifs</t>
  </si>
  <si>
    <t>Entrées en playlist (EP) francophones</t>
  </si>
  <si>
    <t>Entrées en playlist (EP)</t>
  </si>
  <si>
    <t xml:space="preserve">
</t>
  </si>
  <si>
    <t>Nouveau Talent</t>
  </si>
  <si>
    <t>Artiste Confirmé</t>
  </si>
  <si>
    <t>Nouveaut Talent</t>
  </si>
  <si>
    <r>
      <t xml:space="preserve">Taux musique
</t>
    </r>
    <r>
      <rPr>
        <b/>
        <sz val="10"/>
        <color rgb="FF441435"/>
        <rFont val="Century Gothic"/>
        <family val="2"/>
      </rPr>
      <t>21h-23h</t>
    </r>
  </si>
  <si>
    <r>
      <t xml:space="preserve">Taux clip
</t>
    </r>
    <r>
      <rPr>
        <b/>
        <sz val="10"/>
        <color rgb="FF441435"/>
        <rFont val="Century Gothic"/>
        <family val="2"/>
      </rPr>
      <t>21h-23h</t>
    </r>
  </si>
  <si>
    <r>
      <t xml:space="preserve">Taux live plateaux et concerts
</t>
    </r>
    <r>
      <rPr>
        <b/>
        <sz val="10"/>
        <color rgb="FF441435"/>
        <rFont val="Century Gothic"/>
        <family val="2"/>
      </rPr>
      <t>21h-23h</t>
    </r>
  </si>
  <si>
    <t/>
  </si>
  <si>
    <t>Non française</t>
  </si>
  <si>
    <t>Sur la base du Top 40</t>
  </si>
  <si>
    <t>Part en titre</t>
  </si>
  <si>
    <t>Non francophone</t>
  </si>
  <si>
    <t>Chiffres clés clips
(24h-24h)</t>
  </si>
  <si>
    <t>Diffusions musicales
(24h-24h)</t>
  </si>
  <si>
    <t>Diffusions musicales
(6h-16h)</t>
  </si>
  <si>
    <t>Diffusions musicales
(16h-24h)</t>
  </si>
  <si>
    <t>Diffusions musicales
(21h-23h)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</si>
</sst>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h]:mm:ss;@"/>
    <numFmt numFmtId="165" formatCode="0.0%"/>
    <numFmt numFmtId="166" formatCode="#,##0.0"/>
    <numFmt numFmtId="167" formatCode="\+0.0%;[Red]\-0.0%"/>
    <numFmt numFmtId="168" formatCode="\+0.0&quot; pt&quot;;[Red]\-0.0&quot; pt&quot;"/>
    <numFmt numFmtId="169" formatCode="0.0"/>
    <numFmt numFmtId="170" formatCode="[Green]\+0_ ;[Red]\-0\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b/>
      <sz val="10"/>
      <color theme="0"/>
      <name val="Calibri"/>
      <family val="2"/>
    </font>
    <font>
      <sz val="10"/>
      <color rgb="FF441435"/>
      <name val="Century Gothic"/>
      <family val="2"/>
    </font>
    <font>
      <b/>
      <i/>
      <sz val="10"/>
      <color theme="0"/>
      <name val="Century Gothic"/>
      <family val="2"/>
    </font>
    <font>
      <b/>
      <sz val="11"/>
      <color rgb="FF441435"/>
      <name val="Calibri"/>
      <family val="2"/>
      <scheme val="minor"/>
    </font>
    <font>
      <b/>
      <sz val="10"/>
      <color rgb="FFDC8C00"/>
      <name val="Century Gothic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8"/>
      <color theme="0"/>
      <name val="Arial"/>
      <family val="2"/>
    </font>
    <font>
      <b/>
      <sz val="16"/>
      <color rgb="FFFF66CC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3212A5"/>
      <name val="Century Gothic"/>
      <family val="2"/>
    </font>
    <font>
      <b/>
      <sz val="10"/>
      <color indexed="54"/>
      <name val="Century Gothic"/>
      <family val="2"/>
    </font>
    <font>
      <i/>
      <sz val="10"/>
      <color rgb="FF00B050"/>
      <name val="Century Gothic"/>
      <family val="2"/>
    </font>
    <font>
      <i/>
      <sz val="10"/>
      <color rgb="FF441435"/>
      <name val="Century Gothic"/>
      <family val="2"/>
    </font>
    <font>
      <b/>
      <sz val="20"/>
      <color rgb="FF441435"/>
      <name val="Century Gothic"/>
      <family val="2"/>
    </font>
    <font>
      <b/>
      <sz val="10"/>
      <color rgb="FF441435"/>
      <name val="Century Gothic"/>
      <family val="2"/>
    </font>
    <font>
      <b/>
      <sz val="10"/>
      <name val="Century Gothic"/>
      <family val="2"/>
    </font>
    <font>
      <b/>
      <sz val="11"/>
      <color rgb="FF441435"/>
      <name val="Century Gothic"/>
      <family val="2"/>
    </font>
    <font>
      <b/>
      <i/>
      <sz val="10"/>
      <color rgb="FF00B050"/>
      <name val="Century Gothic"/>
      <family val="2"/>
    </font>
    <font>
      <b/>
      <sz val="10"/>
      <color rgb="FF00B050"/>
      <name val="Century Gothic"/>
      <family val="2"/>
    </font>
    <font>
      <sz val="10"/>
      <color rgb="FF00B050"/>
      <name val="Century Gothic"/>
      <family val="2"/>
    </font>
    <font>
      <b/>
      <sz val="11"/>
      <color theme="0"/>
      <name val="Century Gothic"/>
      <family val="2"/>
    </font>
    <font>
      <sz val="11"/>
      <name val="Century Gothic"/>
      <family val="2"/>
    </font>
    <font>
      <b/>
      <sz val="12"/>
      <color theme="0"/>
      <name val="Century Gothic"/>
      <family val="2"/>
    </font>
    <font>
      <sz val="11"/>
      <color rgb="FF441435"/>
      <name val="Century Gothic"/>
      <family val="2"/>
    </font>
    <font>
      <b/>
      <sz val="9"/>
      <color theme="0"/>
      <name val="Century Gothic"/>
      <family val="2"/>
    </font>
    <font>
      <u/>
      <sz val="11"/>
      <name val="Century Gothic"/>
      <family val="2"/>
    </font>
    <font>
      <sz val="11"/>
      <color indexed="8"/>
      <name val="Calibri"/>
      <family val="2"/>
    </font>
    <font>
      <i/>
      <sz val="10"/>
      <color theme="0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  <font>
      <sz val="8"/>
      <color theme="0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C8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 style="hair">
        <color auto="1"/>
      </right>
      <top style="medium">
        <color theme="0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DC8C00"/>
      </right>
      <top style="medium">
        <color theme="0"/>
      </top>
      <bottom style="hair">
        <color indexed="64"/>
      </bottom>
      <diagonal/>
    </border>
    <border>
      <left style="hair">
        <color indexed="64"/>
      </left>
      <right style="medium">
        <color rgb="FFDC8C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DC8C00"/>
      </right>
      <top style="hair">
        <color indexed="64"/>
      </top>
      <bottom style="medium">
        <color theme="0"/>
      </bottom>
      <diagonal/>
    </border>
    <border>
      <left/>
      <right style="hair">
        <color auto="1"/>
      </right>
      <top style="medium">
        <color theme="0"/>
      </top>
      <bottom style="hair">
        <color indexed="64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medium">
        <color rgb="FFDC8C00"/>
      </right>
      <top style="hair">
        <color indexed="64"/>
      </top>
      <bottom style="hair">
        <color indexed="64"/>
      </bottom>
      <diagonal/>
    </border>
    <border>
      <left/>
      <right style="medium">
        <color rgb="FFDC8C00"/>
      </right>
      <top style="hair">
        <color indexed="64"/>
      </top>
      <bottom style="medium">
        <color theme="0"/>
      </bottom>
      <diagonal/>
    </border>
    <border>
      <left style="medium">
        <color rgb="FFDC8C00"/>
      </left>
      <right style="medium">
        <color rgb="FFDC8C00"/>
      </right>
      <top style="medium">
        <color theme="0"/>
      </top>
      <bottom style="hair">
        <color indexed="64"/>
      </bottom>
      <diagonal/>
    </border>
    <border>
      <left/>
      <right style="thin">
        <color theme="0" tint="-0.14996795556505021"/>
      </right>
      <top/>
      <bottom style="hair">
        <color indexed="64"/>
      </bottom>
      <diagonal/>
    </border>
    <border>
      <left/>
      <right style="thin">
        <color theme="0" tint="-0.14996795556505021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14996795556505021"/>
      </right>
      <top style="hair">
        <color indexed="64"/>
      </top>
      <bottom/>
      <diagonal/>
    </border>
    <border>
      <left/>
      <right style="thin">
        <color theme="0" tint="-0.14996795556505021"/>
      </right>
      <top style="medium">
        <color theme="0"/>
      </top>
      <bottom style="hair">
        <color auto="1"/>
      </bottom>
      <diagonal/>
    </border>
    <border>
      <left/>
      <right style="medium">
        <color rgb="FFDC8C00"/>
      </right>
      <top/>
      <bottom/>
      <diagonal/>
    </border>
    <border>
      <left style="hair">
        <color indexed="64"/>
      </left>
      <right style="medium">
        <color rgb="FFDC8C00"/>
      </right>
      <top style="hair">
        <color indexed="64"/>
      </top>
      <bottom/>
      <diagonal/>
    </border>
    <border>
      <left style="medium">
        <color theme="0"/>
      </left>
      <right style="medium">
        <color rgb="FFDC8C0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DC8C00"/>
      </bottom>
      <diagonal/>
    </border>
    <border>
      <left style="medium">
        <color theme="0"/>
      </left>
      <right style="medium">
        <color rgb="FFDC8C00"/>
      </right>
      <top style="medium">
        <color theme="0"/>
      </top>
      <bottom style="medium">
        <color rgb="FFDC8C00"/>
      </bottom>
      <diagonal/>
    </border>
    <border>
      <left style="hair">
        <color indexed="64"/>
      </left>
      <right/>
      <top style="medium">
        <color theme="0"/>
      </top>
      <bottom style="medium">
        <color rgb="FFDC8C00"/>
      </bottom>
      <diagonal/>
    </border>
    <border>
      <left/>
      <right style="hair">
        <color auto="1"/>
      </right>
      <top style="medium">
        <color theme="0"/>
      </top>
      <bottom style="medium">
        <color rgb="FFDC8C00"/>
      </bottom>
      <diagonal/>
    </border>
    <border>
      <left/>
      <right/>
      <top/>
      <bottom style="medium">
        <color rgb="FFDC8C00"/>
      </bottom>
      <diagonal/>
    </border>
    <border>
      <left/>
      <right style="medium">
        <color rgb="FFDC8C00"/>
      </right>
      <top/>
      <bottom style="medium">
        <color rgb="FFDC8C00"/>
      </bottom>
      <diagonal/>
    </border>
    <border>
      <left style="medium">
        <color theme="0"/>
      </left>
      <right/>
      <top style="medium">
        <color rgb="FFDC8C00"/>
      </top>
      <bottom style="medium">
        <color theme="0"/>
      </bottom>
      <diagonal/>
    </border>
    <border>
      <left/>
      <right/>
      <top style="medium">
        <color rgb="FFDC8C00"/>
      </top>
      <bottom style="medium">
        <color theme="0"/>
      </bottom>
      <diagonal/>
    </border>
    <border>
      <left/>
      <right style="medium">
        <color rgb="FFDC8C00"/>
      </right>
      <top style="medium">
        <color rgb="FFDC8C00"/>
      </top>
      <bottom style="medium">
        <color theme="0"/>
      </bottom>
      <diagonal/>
    </border>
    <border>
      <left style="hair">
        <color indexed="64"/>
      </left>
      <right style="medium">
        <color rgb="FFDC8C00"/>
      </right>
      <top/>
      <bottom style="hair">
        <color indexed="64"/>
      </bottom>
      <diagonal/>
    </border>
    <border>
      <left/>
      <right style="medium">
        <color rgb="FFDC8C00"/>
      </right>
      <top/>
      <bottom style="hair">
        <color indexed="64"/>
      </bottom>
      <diagonal/>
    </border>
    <border>
      <left style="medium">
        <color rgb="FFDC8C00"/>
      </left>
      <right style="medium">
        <color rgb="FFDC8C00"/>
      </right>
      <top style="medium">
        <color rgb="FFDC8C00"/>
      </top>
      <bottom/>
      <diagonal/>
    </border>
    <border>
      <left style="medium">
        <color rgb="FFDC8C00"/>
      </left>
      <right style="medium">
        <color rgb="FFDC8C00"/>
      </right>
      <top/>
      <bottom/>
      <diagonal/>
    </border>
    <border>
      <left style="medium">
        <color rgb="FFDC8C00"/>
      </left>
      <right style="medium">
        <color rgb="FFDC8C00"/>
      </right>
      <top/>
      <bottom style="medium">
        <color theme="0"/>
      </bottom>
      <diagonal/>
    </border>
    <border>
      <left style="medium">
        <color rgb="FFDC8C00"/>
      </left>
      <right style="medium">
        <color rgb="FFDC8C00"/>
      </right>
      <top style="medium">
        <color theme="0"/>
      </top>
      <bottom/>
      <diagonal/>
    </border>
    <border>
      <left style="medium">
        <color rgb="FFDC8C00"/>
      </left>
      <right style="hair">
        <color theme="1"/>
      </right>
      <top style="medium">
        <color rgb="FFDC8C00"/>
      </top>
      <bottom style="hair">
        <color auto="1"/>
      </bottom>
      <diagonal/>
    </border>
    <border>
      <left style="medium">
        <color rgb="FFDC8C00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medium">
        <color rgb="FFDC8C00"/>
      </left>
      <right style="hair">
        <color theme="1"/>
      </right>
      <top style="hair">
        <color auto="1"/>
      </top>
      <bottom style="medium">
        <color theme="0"/>
      </bottom>
      <diagonal/>
    </border>
    <border>
      <left style="medium">
        <color rgb="FFDC8C00"/>
      </left>
      <right style="hair">
        <color theme="1"/>
      </right>
      <top style="medium">
        <color theme="0"/>
      </top>
      <bottom style="hair">
        <color auto="1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hair">
        <color auto="1"/>
      </right>
      <top style="hair">
        <color auto="1"/>
      </top>
      <bottom style="medium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medium">
        <color theme="0"/>
      </bottom>
      <diagonal/>
    </border>
    <border>
      <left style="medium">
        <color rgb="FFDC8C00"/>
      </left>
      <right style="hair">
        <color indexed="64"/>
      </right>
      <top style="medium">
        <color rgb="FFDC8C00"/>
      </top>
      <bottom style="hair">
        <color auto="1"/>
      </bottom>
      <diagonal/>
    </border>
    <border>
      <left style="medium">
        <color rgb="FFDC8C00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rgb="FFDC8C00"/>
      </left>
      <right style="hair">
        <color indexed="64"/>
      </right>
      <top style="hair">
        <color auto="1"/>
      </top>
      <bottom style="medium">
        <color theme="0"/>
      </bottom>
      <diagonal/>
    </border>
    <border>
      <left style="medium">
        <color rgb="FFDC8C00"/>
      </left>
      <right style="hair">
        <color indexed="64"/>
      </right>
      <top style="medium">
        <color theme="0"/>
      </top>
      <bottom style="hair">
        <color auto="1"/>
      </bottom>
      <diagonal/>
    </border>
    <border>
      <left style="hair">
        <color indexed="64"/>
      </left>
      <right style="medium">
        <color theme="0"/>
      </right>
      <top style="medium">
        <color theme="0"/>
      </top>
      <bottom style="medium">
        <color rgb="FFDC8C00"/>
      </bottom>
      <diagonal/>
    </border>
    <border>
      <left/>
      <right style="medium">
        <color rgb="FFDC8C00"/>
      </right>
      <top style="medium">
        <color theme="0"/>
      </top>
      <bottom style="medium">
        <color theme="0"/>
      </bottom>
      <diagonal/>
    </border>
    <border>
      <left/>
      <right style="medium">
        <color rgb="FFDC8C00"/>
      </right>
      <top/>
      <bottom style="thin">
        <color theme="0" tint="-0.14993743705557422"/>
      </bottom>
      <diagonal/>
    </border>
    <border>
      <left/>
      <right style="medium">
        <color rgb="FFDC8C00"/>
      </right>
      <top/>
      <bottom style="medium">
        <color theme="0"/>
      </bottom>
      <diagonal/>
    </border>
    <border>
      <left style="medium">
        <color rgb="FFDC8C00"/>
      </left>
      <right style="medium">
        <color theme="0"/>
      </right>
      <top style="medium">
        <color theme="0"/>
      </top>
      <bottom style="medium">
        <color rgb="FFDC8C00"/>
      </bottom>
      <diagonal/>
    </border>
    <border>
      <left style="medium">
        <color rgb="FFDC8C00"/>
      </left>
      <right/>
      <top style="medium">
        <color theme="0"/>
      </top>
      <bottom style="medium">
        <color rgb="FFDC8C00"/>
      </bottom>
      <diagonal/>
    </border>
    <border>
      <left/>
      <right/>
      <top style="medium">
        <color theme="0"/>
      </top>
      <bottom style="medium">
        <color rgb="FFDC8C00"/>
      </bottom>
      <diagonal/>
    </border>
    <border>
      <left/>
      <right style="medium">
        <color theme="0"/>
      </right>
      <top style="medium">
        <color theme="0"/>
      </top>
      <bottom style="medium">
        <color rgb="FFDC8C0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DC8C00"/>
      </left>
      <right/>
      <top style="medium">
        <color theme="0"/>
      </top>
      <bottom style="medium">
        <color theme="0"/>
      </bottom>
      <diagonal/>
    </border>
    <border>
      <left/>
      <right style="medium">
        <color rgb="FFDC8C00"/>
      </right>
      <top style="medium">
        <color theme="0"/>
      </top>
      <bottom/>
      <diagonal/>
    </border>
    <border>
      <left style="medium">
        <color rgb="FFDC8C00"/>
      </left>
      <right style="medium">
        <color theme="0"/>
      </right>
      <top style="medium">
        <color rgb="FFDC8C0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DC8C00"/>
      </top>
      <bottom style="medium">
        <color theme="0"/>
      </bottom>
      <diagonal/>
    </border>
    <border>
      <left/>
      <right style="hair">
        <color theme="1"/>
      </right>
      <top style="medium">
        <color theme="0"/>
      </top>
      <bottom style="medium">
        <color theme="0"/>
      </bottom>
      <diagonal/>
    </border>
    <border>
      <left style="hair">
        <color theme="1"/>
      </left>
      <right/>
      <top style="medium">
        <color theme="0"/>
      </top>
      <bottom style="medium">
        <color theme="0"/>
      </bottom>
      <diagonal/>
    </border>
    <border>
      <left style="medium">
        <color rgb="FFDC8C00"/>
      </left>
      <right/>
      <top/>
      <bottom style="medium">
        <color theme="0"/>
      </bottom>
      <diagonal/>
    </border>
    <border>
      <left style="medium">
        <color rgb="FFDC8C00"/>
      </left>
      <right/>
      <top style="medium">
        <color rgb="FFDC8C00"/>
      </top>
      <bottom/>
      <diagonal/>
    </border>
    <border>
      <left/>
      <right/>
      <top style="medium">
        <color rgb="FFDC8C00"/>
      </top>
      <bottom/>
      <diagonal/>
    </border>
    <border>
      <left style="medium">
        <color rgb="FFDC8C00"/>
      </left>
      <right/>
      <top/>
      <bottom/>
      <diagonal/>
    </border>
    <border>
      <left style="hair">
        <color auto="1"/>
      </left>
      <right style="medium">
        <color rgb="FFDC8C00"/>
      </right>
      <top style="medium">
        <color rgb="FFDC8C00"/>
      </top>
      <bottom style="hair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medium">
        <color rgb="FFDC8C00"/>
      </right>
      <top style="medium">
        <color theme="0"/>
      </top>
      <bottom style="medium">
        <color rgb="FFDC8C00"/>
      </bottom>
      <diagonal/>
    </border>
    <border>
      <left style="hair">
        <color theme="1"/>
      </left>
      <right style="hair">
        <color theme="1"/>
      </right>
      <top style="medium">
        <color theme="0"/>
      </top>
      <bottom style="medium">
        <color theme="0"/>
      </bottom>
      <diagonal/>
    </border>
    <border>
      <left style="hair">
        <color theme="1"/>
      </left>
      <right style="medium">
        <color rgb="FFDC8C0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rgb="FFDC8C00"/>
      </bottom>
      <diagonal/>
    </border>
    <border>
      <left/>
      <right style="medium">
        <color rgb="FFDC8C00"/>
      </right>
      <top style="medium">
        <color theme="0"/>
      </top>
      <bottom style="hair">
        <color indexed="64"/>
      </bottom>
      <diagonal/>
    </border>
    <border>
      <left/>
      <right/>
      <top/>
      <bottom style="thin">
        <color theme="0" tint="-0.14990691854609822"/>
      </bottom>
      <diagonal/>
    </border>
    <border>
      <left style="hair">
        <color theme="1"/>
      </left>
      <right style="hair">
        <color theme="1"/>
      </right>
      <top style="medium">
        <color theme="0"/>
      </top>
      <bottom style="thin">
        <color theme="0" tint="-0.14990691854609822"/>
      </bottom>
      <diagonal/>
    </border>
    <border>
      <left style="hair">
        <color theme="1"/>
      </left>
      <right/>
      <top style="medium">
        <color theme="0"/>
      </top>
      <bottom style="thin">
        <color theme="0" tint="-0.14990691854609822"/>
      </bottom>
      <diagonal/>
    </border>
    <border>
      <left/>
      <right style="medium">
        <color rgb="FFDC8C00"/>
      </right>
      <top/>
      <bottom style="thin">
        <color theme="0" tint="-0.14990691854609822"/>
      </bottom>
      <diagonal/>
    </border>
    <border>
      <left style="medium">
        <color theme="0"/>
      </left>
      <right/>
      <top style="thin">
        <color theme="0" tint="-0.14990691854609822"/>
      </top>
      <bottom style="medium">
        <color rgb="FFDC8C00"/>
      </bottom>
      <diagonal/>
    </border>
    <border>
      <left/>
      <right/>
      <top style="thin">
        <color theme="0" tint="-0.14990691854609822"/>
      </top>
      <bottom style="medium">
        <color rgb="FFDC8C00"/>
      </bottom>
      <diagonal/>
    </border>
    <border>
      <left/>
      <right style="medium">
        <color rgb="FFDC8C00"/>
      </right>
      <top style="thin">
        <color theme="0" tint="-0.14990691854609822"/>
      </top>
      <bottom style="medium">
        <color rgb="FFDC8C00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 style="hair">
        <color auto="1"/>
      </bottom>
      <diagonal/>
    </border>
    <border>
      <left style="medium">
        <color theme="0"/>
      </left>
      <right style="medium">
        <color rgb="FFDC8C00"/>
      </right>
      <top style="medium">
        <color rgb="FFDC8C00"/>
      </top>
      <bottom style="medium">
        <color theme="0"/>
      </bottom>
      <diagonal/>
    </border>
    <border>
      <left style="medium">
        <color rgb="FFDC8C00"/>
      </left>
      <right style="hair">
        <color indexed="64"/>
      </right>
      <top/>
      <bottom style="hair">
        <color indexed="64"/>
      </bottom>
      <diagonal/>
    </border>
    <border>
      <left style="medium">
        <color rgb="FFDC8C00"/>
      </left>
      <right style="hair">
        <color auto="1"/>
      </right>
      <top style="hair">
        <color indexed="64"/>
      </top>
      <bottom style="medium">
        <color rgb="FFDC8C00"/>
      </bottom>
      <diagonal/>
    </border>
    <border>
      <left style="hair">
        <color indexed="64"/>
      </left>
      <right style="hair">
        <color indexed="64"/>
      </right>
      <top/>
      <bottom style="medium">
        <color rgb="FFDC8C00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rgb="FFDC8C00"/>
      </bottom>
      <diagonal/>
    </border>
    <border>
      <left/>
      <right style="medium">
        <color rgb="FFDC8C00"/>
      </right>
      <top style="hair">
        <color auto="1"/>
      </top>
      <bottom style="medium">
        <color rgb="FFDC8C00"/>
      </bottom>
      <diagonal/>
    </border>
    <border>
      <left/>
      <right style="hair">
        <color indexed="64"/>
      </right>
      <top style="hair">
        <color indexed="64"/>
      </top>
      <bottom style="medium">
        <color rgb="FFDC8C00"/>
      </bottom>
      <diagonal/>
    </border>
    <border>
      <left style="hair">
        <color indexed="64"/>
      </left>
      <right style="medium">
        <color rgb="FFDC8C00"/>
      </right>
      <top style="hair">
        <color indexed="64"/>
      </top>
      <bottom style="medium">
        <color rgb="FFDC8C00"/>
      </bottom>
      <diagonal/>
    </border>
    <border>
      <left style="hair">
        <color indexed="64"/>
      </left>
      <right style="hair">
        <color indexed="64"/>
      </right>
      <top style="medium">
        <color rgb="FFDC8C00"/>
      </top>
      <bottom style="medium">
        <color rgb="FFDC8C00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DC8C00"/>
      </left>
      <right style="medium">
        <color rgb="FFDC8C00"/>
      </right>
      <top/>
      <bottom style="medium">
        <color rgb="FFDC8C00"/>
      </bottom>
      <diagonal/>
    </border>
    <border>
      <left style="medium">
        <color rgb="FFDC8C00"/>
      </left>
      <right/>
      <top style="medium">
        <color rgb="FFDC8C00"/>
      </top>
      <bottom style="medium">
        <color theme="0"/>
      </bottom>
      <diagonal/>
    </border>
    <border>
      <left style="medium">
        <color rgb="FFDC8C00"/>
      </left>
      <right style="medium">
        <color rgb="FFDC8C00"/>
      </right>
      <top style="medium">
        <color rgb="FFDC8C00"/>
      </top>
      <bottom style="medium">
        <color rgb="FFDC8C00"/>
      </bottom>
      <diagonal/>
    </border>
    <border>
      <left style="hair">
        <color indexed="64"/>
      </left>
      <right style="hair">
        <color indexed="64"/>
      </right>
      <top style="medium">
        <color rgb="FFDC8C00"/>
      </top>
      <bottom style="hair">
        <color indexed="64"/>
      </bottom>
      <diagonal/>
    </border>
    <border>
      <left/>
      <right style="hair">
        <color indexed="64"/>
      </right>
      <top style="medium">
        <color rgb="FFDC8C00"/>
      </top>
      <bottom style="hair">
        <color indexed="64"/>
      </bottom>
      <diagonal/>
    </border>
    <border>
      <left style="medium">
        <color rgb="FFDC8C00"/>
      </left>
      <right/>
      <top style="medium">
        <color rgb="FFDC8C00"/>
      </top>
      <bottom style="hair">
        <color auto="1"/>
      </bottom>
      <diagonal/>
    </border>
    <border>
      <left style="hair">
        <color auto="1"/>
      </left>
      <right style="hair">
        <color theme="1"/>
      </right>
      <top style="medium">
        <color rgb="FFDC8C00"/>
      </top>
      <bottom style="hair">
        <color indexed="64"/>
      </bottom>
      <diagonal/>
    </border>
    <border>
      <left style="hair">
        <color auto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theme="1"/>
      </right>
      <top style="hair">
        <color indexed="64"/>
      </top>
      <bottom style="medium">
        <color theme="0"/>
      </bottom>
      <diagonal/>
    </border>
    <border>
      <left style="hair">
        <color indexed="64"/>
      </left>
      <right style="hair">
        <color theme="1"/>
      </right>
      <top style="medium">
        <color theme="0"/>
      </top>
      <bottom style="hair">
        <color indexed="64"/>
      </bottom>
      <diagonal/>
    </border>
    <border>
      <left style="medium">
        <color rgb="FFDC8C0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rgb="FFDC8C00"/>
      </left>
      <right/>
      <top style="hair">
        <color auto="1"/>
      </top>
      <bottom style="hair">
        <color auto="1"/>
      </bottom>
      <diagonal/>
    </border>
    <border>
      <left style="medium">
        <color rgb="FFDC8C00"/>
      </left>
      <right/>
      <top style="hair">
        <color auto="1"/>
      </top>
      <bottom style="medium">
        <color theme="0"/>
      </bottom>
      <diagonal/>
    </border>
    <border>
      <left style="medium">
        <color rgb="FFDC8C00"/>
      </left>
      <right/>
      <top style="medium">
        <color theme="0"/>
      </top>
      <bottom style="hair">
        <color auto="1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rgb="FFDC8C00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medium">
        <color rgb="FFDC8C00"/>
      </right>
      <top/>
      <bottom style="hair">
        <color theme="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DC8C00"/>
      </bottom>
      <diagonal/>
    </border>
    <border>
      <left style="hair">
        <color theme="1"/>
      </left>
      <right style="medium">
        <color rgb="FFDC8C00"/>
      </right>
      <top style="hair">
        <color theme="1"/>
      </top>
      <bottom style="medium">
        <color theme="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theme="0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medium">
        <color rgb="FFDC8C00"/>
      </left>
      <right style="hair">
        <color theme="1"/>
      </right>
      <top style="medium">
        <color theme="0"/>
      </top>
      <bottom style="hair">
        <color theme="1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rgb="FFDC8C00"/>
      </bottom>
      <diagonal/>
    </border>
    <border>
      <left style="thin">
        <color theme="0"/>
      </left>
      <right style="medium">
        <color rgb="FFDC8C00"/>
      </right>
      <top style="medium">
        <color theme="0"/>
      </top>
      <bottom style="medium">
        <color rgb="FFDC8C00"/>
      </bottom>
      <diagonal/>
    </border>
    <border>
      <left style="thin">
        <color theme="0"/>
      </left>
      <right style="medium">
        <color rgb="FFDC8C0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DC8C00"/>
      </right>
      <top/>
      <bottom/>
      <diagonal/>
    </border>
    <border>
      <left style="medium">
        <color rgb="FFDC8C00"/>
      </left>
      <right style="thin">
        <color theme="0"/>
      </right>
      <top/>
      <bottom style="medium">
        <color rgb="FFDC8C00"/>
      </bottom>
      <diagonal/>
    </border>
    <border>
      <left style="thin">
        <color theme="0"/>
      </left>
      <right style="thin">
        <color theme="0"/>
      </right>
      <top/>
      <bottom style="medium">
        <color rgb="FFDC8C00"/>
      </bottom>
      <diagonal/>
    </border>
    <border>
      <left style="thin">
        <color theme="0"/>
      </left>
      <right style="medium">
        <color theme="0"/>
      </right>
      <top/>
      <bottom style="medium">
        <color rgb="FFDC8C00"/>
      </bottom>
      <diagonal/>
    </border>
    <border>
      <left style="medium">
        <color theme="0"/>
      </left>
      <right style="thin">
        <color theme="0"/>
      </right>
      <top/>
      <bottom style="thin">
        <color rgb="FFDC8C0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rgb="FFDC8C00"/>
      </top>
      <bottom style="medium">
        <color rgb="FFDC8C00"/>
      </bottom>
      <diagonal/>
    </border>
    <border>
      <left/>
      <right style="thin">
        <color theme="0"/>
      </right>
      <top/>
      <bottom style="medium">
        <color rgb="FFDC8C00"/>
      </bottom>
      <diagonal/>
    </border>
    <border>
      <left style="thin">
        <color theme="0"/>
      </left>
      <right style="medium">
        <color rgb="FFDC8C00"/>
      </right>
      <top/>
      <bottom style="medium">
        <color rgb="FFDC8C0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hair">
        <color theme="1"/>
      </right>
      <top style="medium">
        <color theme="0"/>
      </top>
      <bottom/>
      <diagonal/>
    </border>
    <border>
      <left/>
      <right style="hair">
        <color theme="1"/>
      </right>
      <top style="hair">
        <color theme="1"/>
      </top>
      <bottom style="medium">
        <color theme="0"/>
      </bottom>
      <diagonal/>
    </border>
    <border>
      <left style="hair">
        <color theme="1"/>
      </left>
      <right style="medium">
        <color rgb="FFDC8C00"/>
      </right>
      <top style="medium">
        <color rgb="FFDC8C00"/>
      </top>
      <bottom style="hair">
        <color theme="1"/>
      </bottom>
      <diagonal/>
    </border>
    <border>
      <left style="hair">
        <color theme="1"/>
      </left>
      <right style="medium">
        <color rgb="FFDC8C00"/>
      </right>
      <top style="medium">
        <color theme="0"/>
      </top>
      <bottom style="hair">
        <color theme="1"/>
      </bottom>
      <diagonal/>
    </border>
    <border>
      <left/>
      <right style="medium">
        <color rgb="FFDC8C00"/>
      </right>
      <top style="medium">
        <color rgb="FFDC8C00"/>
      </top>
      <bottom/>
      <diagonal/>
    </border>
    <border>
      <left style="medium">
        <color theme="0"/>
      </left>
      <right style="medium">
        <color theme="0"/>
      </right>
      <top style="medium">
        <color rgb="FFDC8C00"/>
      </top>
      <bottom/>
      <diagonal/>
    </border>
    <border>
      <left style="medium">
        <color theme="0"/>
      </left>
      <right style="medium">
        <color rgb="FFDC8C00"/>
      </right>
      <top style="medium">
        <color rgb="FFDC8C00"/>
      </top>
      <bottom/>
      <diagonal/>
    </border>
    <border>
      <left/>
      <right style="hair">
        <color auto="1"/>
      </right>
      <top style="medium">
        <color rgb="FFDC8C00"/>
      </top>
      <bottom style="medium">
        <color rgb="FFDC8C00"/>
      </bottom>
      <diagonal/>
    </border>
    <border>
      <left style="hair">
        <color indexed="64"/>
      </left>
      <right style="medium">
        <color rgb="FFDC8C00"/>
      </right>
      <top style="medium">
        <color rgb="FFDC8C00"/>
      </top>
      <bottom style="medium">
        <color rgb="FFDC8C00"/>
      </bottom>
      <diagonal/>
    </border>
    <border>
      <left/>
      <right style="hair">
        <color auto="1"/>
      </right>
      <top/>
      <bottom style="medium">
        <color rgb="FFDC8C00"/>
      </bottom>
      <diagonal/>
    </border>
    <border>
      <left style="hair">
        <color indexed="64"/>
      </left>
      <right style="medium">
        <color rgb="FFDC8C00"/>
      </right>
      <top/>
      <bottom style="medium">
        <color rgb="FFDC8C00"/>
      </bottom>
      <diagonal/>
    </border>
    <border>
      <left/>
      <right style="hair">
        <color theme="1"/>
      </right>
      <top/>
      <bottom style="medium">
        <color theme="0"/>
      </bottom>
      <diagonal/>
    </border>
    <border>
      <left style="hair">
        <color theme="1"/>
      </left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rgb="FFDC8C00"/>
      </left>
      <right/>
      <top style="medium">
        <color rgb="FFDC8C00"/>
      </top>
      <bottom style="medium">
        <color rgb="FFDC8C00"/>
      </bottom>
      <diagonal/>
    </border>
    <border>
      <left/>
      <right/>
      <top style="medium">
        <color rgb="FFDC8C00"/>
      </top>
      <bottom style="medium">
        <color rgb="FFDC8C00"/>
      </bottom>
      <diagonal/>
    </border>
    <border>
      <left/>
      <right style="medium">
        <color rgb="FFDC8C00"/>
      </right>
      <top style="medium">
        <color rgb="FFDC8C00"/>
      </top>
      <bottom style="medium">
        <color rgb="FFDC8C00"/>
      </bottom>
      <diagonal/>
    </border>
    <border>
      <left style="thin">
        <color theme="0" tint="-0.14993743705557422"/>
      </left>
      <right style="medium">
        <color rgb="FFDC8C00"/>
      </right>
      <top style="medium">
        <color theme="0"/>
      </top>
      <bottom style="medium">
        <color theme="0"/>
      </bottom>
      <diagonal/>
    </border>
    <border>
      <left style="medium">
        <color rgb="FFDC8C00"/>
      </left>
      <right style="medium">
        <color theme="0"/>
      </right>
      <top style="medium">
        <color rgb="FFDC8C00"/>
      </top>
      <bottom/>
      <diagonal/>
    </border>
    <border>
      <left style="medium">
        <color rgb="FFDC8C00"/>
      </left>
      <right style="hair">
        <color auto="1"/>
      </right>
      <top style="thin">
        <color theme="0" tint="-0.14996795556505021"/>
      </top>
      <bottom style="hair">
        <color auto="1"/>
      </bottom>
      <diagonal/>
    </border>
    <border>
      <left style="hair">
        <color auto="1"/>
      </left>
      <right style="medium">
        <color rgb="FFDC8C00"/>
      </right>
      <top style="thin">
        <color theme="0" tint="-0.14996795556505021"/>
      </top>
      <bottom style="hair">
        <color auto="1"/>
      </bottom>
      <diagonal/>
    </border>
    <border>
      <left/>
      <right style="medium">
        <color theme="0"/>
      </right>
      <top/>
      <bottom style="medium">
        <color rgb="FFDC8C00"/>
      </bottom>
      <diagonal/>
    </border>
    <border>
      <left style="medium">
        <color theme="0"/>
      </left>
      <right/>
      <top/>
      <bottom style="medium">
        <color rgb="FFDC8C00"/>
      </bottom>
      <diagonal/>
    </border>
    <border>
      <left style="hair">
        <color theme="1"/>
      </left>
      <right style="thin">
        <color theme="0" tint="-0.14993743705557422"/>
      </right>
      <top style="medium">
        <color theme="0"/>
      </top>
      <bottom style="medium">
        <color theme="0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hair">
        <color theme="1"/>
      </right>
      <top style="medium">
        <color theme="0"/>
      </top>
      <bottom style="medium">
        <color theme="0"/>
      </bottom>
      <diagonal/>
    </border>
    <border>
      <left style="medium">
        <color rgb="FFDC8C0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25" fillId="0" borderId="0"/>
    <xf numFmtId="0" fontId="3" fillId="0" borderId="0"/>
    <xf numFmtId="43" fontId="1" fillId="0" borderId="0" applyFont="0" applyFill="0" applyBorder="0" applyAlignment="0" applyProtection="0"/>
    <xf numFmtId="0" fontId="43" fillId="0" borderId="0"/>
    <xf numFmtId="0" fontId="1" fillId="0" borderId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7" fillId="0" borderId="0"/>
  </cellStyleXfs>
  <cellXfs count="1024">
    <xf numFmtId="0" fontId="0" fillId="0" borderId="0" xfId="0"/>
    <xf numFmtId="0" fontId="2" fillId="0" borderId="0" xfId="0" applyFont="1"/>
    <xf numFmtId="0" fontId="6" fillId="0" borderId="0" xfId="4" applyFont="1"/>
    <xf numFmtId="165" fontId="10" fillId="0" borderId="35" xfId="1" applyNumberFormat="1" applyFont="1" applyFill="1" applyBorder="1" applyAlignment="1">
      <alignment horizontal="center" vertical="center"/>
    </xf>
    <xf numFmtId="164" fontId="10" fillId="0" borderId="35" xfId="1" applyNumberFormat="1" applyFont="1" applyFill="1" applyBorder="1" applyAlignment="1">
      <alignment horizontal="center" vertical="center"/>
    </xf>
    <xf numFmtId="3" fontId="10" fillId="0" borderId="35" xfId="1" applyNumberFormat="1" applyFont="1" applyFill="1" applyBorder="1" applyAlignment="1">
      <alignment horizontal="center" vertical="center"/>
    </xf>
    <xf numFmtId="166" fontId="10" fillId="0" borderId="35" xfId="1" applyNumberFormat="1" applyFont="1" applyFill="1" applyBorder="1" applyAlignment="1">
      <alignment horizontal="center" vertical="center"/>
    </xf>
    <xf numFmtId="0" fontId="10" fillId="0" borderId="35" xfId="4" applyFont="1" applyBorder="1" applyAlignment="1">
      <alignment horizontal="center" vertical="center" shrinkToFit="1"/>
    </xf>
    <xf numFmtId="165" fontId="10" fillId="0" borderId="35" xfId="1" quotePrefix="1" applyNumberFormat="1" applyFont="1" applyFill="1" applyBorder="1" applyAlignment="1">
      <alignment horizontal="center" vertical="center"/>
    </xf>
    <xf numFmtId="165" fontId="10" fillId="0" borderId="37" xfId="1" applyNumberFormat="1" applyFont="1" applyFill="1" applyBorder="1" applyAlignment="1">
      <alignment horizontal="center" vertical="center"/>
    </xf>
    <xf numFmtId="164" fontId="10" fillId="0" borderId="37" xfId="1" applyNumberFormat="1" applyFont="1" applyFill="1" applyBorder="1" applyAlignment="1">
      <alignment horizontal="center" vertical="center"/>
    </xf>
    <xf numFmtId="3" fontId="10" fillId="0" borderId="37" xfId="1" applyNumberFormat="1" applyFont="1" applyFill="1" applyBorder="1" applyAlignment="1">
      <alignment horizontal="center" vertical="center"/>
    </xf>
    <xf numFmtId="0" fontId="10" fillId="0" borderId="37" xfId="4" applyFont="1" applyBorder="1" applyAlignment="1">
      <alignment horizontal="center" vertical="center" shrinkToFit="1"/>
    </xf>
    <xf numFmtId="0" fontId="10" fillId="0" borderId="37" xfId="4" quotePrefix="1" applyFont="1" applyBorder="1" applyAlignment="1">
      <alignment horizontal="center" vertical="center" wrapText="1"/>
    </xf>
    <xf numFmtId="0" fontId="10" fillId="0" borderId="37" xfId="4" quotePrefix="1" applyFont="1" applyBorder="1" applyAlignment="1">
      <alignment horizontal="center" vertical="center" shrinkToFit="1"/>
    </xf>
    <xf numFmtId="165" fontId="10" fillId="0" borderId="37" xfId="1" quotePrefix="1" applyNumberFormat="1" applyFont="1" applyFill="1" applyBorder="1" applyAlignment="1">
      <alignment horizontal="center" vertical="center"/>
    </xf>
    <xf numFmtId="3" fontId="10" fillId="0" borderId="38" xfId="1" applyNumberFormat="1" applyFont="1" applyFill="1" applyBorder="1" applyAlignment="1">
      <alignment horizontal="center" vertical="center"/>
    </xf>
    <xf numFmtId="165" fontId="10" fillId="0" borderId="39" xfId="1" applyNumberFormat="1" applyFont="1" applyFill="1" applyBorder="1" applyAlignment="1">
      <alignment horizontal="center" vertical="center"/>
    </xf>
    <xf numFmtId="164" fontId="10" fillId="0" borderId="39" xfId="1" applyNumberFormat="1" applyFont="1" applyFill="1" applyBorder="1" applyAlignment="1">
      <alignment horizontal="center" vertical="center"/>
    </xf>
    <xf numFmtId="3" fontId="10" fillId="0" borderId="39" xfId="1" applyNumberFormat="1" applyFont="1" applyFill="1" applyBorder="1" applyAlignment="1">
      <alignment horizontal="center" vertical="center"/>
    </xf>
    <xf numFmtId="166" fontId="10" fillId="0" borderId="39" xfId="1" applyNumberFormat="1" applyFont="1" applyFill="1" applyBorder="1" applyAlignment="1">
      <alignment horizontal="center" vertical="center"/>
    </xf>
    <xf numFmtId="0" fontId="10" fillId="0" borderId="39" xfId="4" applyFont="1" applyBorder="1" applyAlignment="1">
      <alignment horizontal="center" vertical="center" shrinkToFit="1"/>
    </xf>
    <xf numFmtId="165" fontId="11" fillId="2" borderId="41" xfId="1" quotePrefix="1" applyNumberFormat="1" applyFont="1" applyFill="1" applyBorder="1" applyAlignment="1">
      <alignment horizontal="center" vertical="center"/>
    </xf>
    <xf numFmtId="3" fontId="11" fillId="2" borderId="41" xfId="1" quotePrefix="1" applyNumberFormat="1" applyFont="1" applyFill="1" applyBorder="1" applyAlignment="1">
      <alignment horizontal="center" vertical="center"/>
    </xf>
    <xf numFmtId="165" fontId="11" fillId="2" borderId="41" xfId="1" applyNumberFormat="1" applyFont="1" applyFill="1" applyBorder="1" applyAlignment="1">
      <alignment horizontal="center" vertical="center"/>
    </xf>
    <xf numFmtId="164" fontId="11" fillId="2" borderId="41" xfId="1" applyNumberFormat="1" applyFont="1" applyFill="1" applyBorder="1" applyAlignment="1">
      <alignment horizontal="center" vertical="center"/>
    </xf>
    <xf numFmtId="3" fontId="11" fillId="2" borderId="41" xfId="1" applyNumberFormat="1" applyFont="1" applyFill="1" applyBorder="1" applyAlignment="1">
      <alignment horizontal="center" vertical="center"/>
    </xf>
    <xf numFmtId="166" fontId="11" fillId="2" borderId="41" xfId="1" applyNumberFormat="1" applyFont="1" applyFill="1" applyBorder="1" applyAlignment="1">
      <alignment horizontal="center" vertical="center"/>
    </xf>
    <xf numFmtId="165" fontId="10" fillId="0" borderId="42" xfId="1" applyNumberFormat="1" applyFont="1" applyFill="1" applyBorder="1" applyAlignment="1">
      <alignment horizontal="center" vertical="center"/>
    </xf>
    <xf numFmtId="164" fontId="10" fillId="0" borderId="42" xfId="1" applyNumberFormat="1" applyFont="1" applyFill="1" applyBorder="1" applyAlignment="1">
      <alignment horizontal="center" vertical="center"/>
    </xf>
    <xf numFmtId="3" fontId="10" fillId="0" borderId="42" xfId="1" applyNumberFormat="1" applyFont="1" applyFill="1" applyBorder="1" applyAlignment="1">
      <alignment horizontal="center" vertical="center"/>
    </xf>
    <xf numFmtId="0" fontId="10" fillId="0" borderId="42" xfId="4" applyFont="1" applyBorder="1" applyAlignment="1">
      <alignment horizontal="center" vertical="center" shrinkToFit="1"/>
    </xf>
    <xf numFmtId="0" fontId="12" fillId="0" borderId="0" xfId="0" applyFont="1"/>
    <xf numFmtId="165" fontId="10" fillId="0" borderId="34" xfId="1" applyNumberFormat="1" applyFont="1" applyFill="1" applyBorder="1" applyAlignment="1">
      <alignment horizontal="center" vertical="center"/>
    </xf>
    <xf numFmtId="165" fontId="10" fillId="0" borderId="36" xfId="1" applyNumberFormat="1" applyFont="1" applyFill="1" applyBorder="1" applyAlignment="1">
      <alignment horizontal="center" vertical="center"/>
    </xf>
    <xf numFmtId="165" fontId="10" fillId="0" borderId="38" xfId="1" applyNumberFormat="1" applyFont="1" applyFill="1" applyBorder="1" applyAlignment="1">
      <alignment horizontal="center" vertical="center"/>
    </xf>
    <xf numFmtId="165" fontId="10" fillId="0" borderId="44" xfId="1" applyNumberFormat="1" applyFont="1" applyFill="1" applyBorder="1" applyAlignment="1">
      <alignment horizontal="center" vertical="center"/>
    </xf>
    <xf numFmtId="165" fontId="10" fillId="0" borderId="45" xfId="1" applyNumberFormat="1" applyFont="1" applyFill="1" applyBorder="1" applyAlignment="1">
      <alignment horizontal="center" vertical="center"/>
    </xf>
    <xf numFmtId="165" fontId="10" fillId="0" borderId="46" xfId="1" applyNumberFormat="1" applyFont="1" applyFill="1" applyBorder="1" applyAlignment="1">
      <alignment horizontal="center" vertical="center"/>
    </xf>
    <xf numFmtId="165" fontId="10" fillId="0" borderId="47" xfId="1" applyNumberFormat="1" applyFont="1" applyFill="1" applyBorder="1" applyAlignment="1">
      <alignment horizontal="center" vertical="center"/>
    </xf>
    <xf numFmtId="165" fontId="10" fillId="0" borderId="49" xfId="1" applyNumberFormat="1" applyFont="1" applyFill="1" applyBorder="1" applyAlignment="1">
      <alignment horizontal="center" vertical="center"/>
    </xf>
    <xf numFmtId="165" fontId="10" fillId="0" borderId="50" xfId="1" applyNumberFormat="1" applyFont="1" applyFill="1" applyBorder="1" applyAlignment="1">
      <alignment horizontal="center" vertical="center"/>
    </xf>
    <xf numFmtId="165" fontId="10" fillId="0" borderId="51" xfId="1" applyNumberFormat="1" applyFont="1" applyFill="1" applyBorder="1" applyAlignment="1">
      <alignment horizontal="center" vertical="center"/>
    </xf>
    <xf numFmtId="164" fontId="10" fillId="0" borderId="52" xfId="1" applyNumberFormat="1" applyFont="1" applyFill="1" applyBorder="1" applyAlignment="1">
      <alignment horizontal="center" vertical="center"/>
    </xf>
    <xf numFmtId="164" fontId="10" fillId="0" borderId="53" xfId="1" applyNumberFormat="1" applyFont="1" applyFill="1" applyBorder="1" applyAlignment="1">
      <alignment horizontal="center" vertical="center"/>
    </xf>
    <xf numFmtId="164" fontId="10" fillId="0" borderId="54" xfId="1" applyNumberFormat="1" applyFont="1" applyFill="1" applyBorder="1" applyAlignment="1">
      <alignment horizontal="center" vertical="center"/>
    </xf>
    <xf numFmtId="164" fontId="10" fillId="0" borderId="55" xfId="1" applyNumberFormat="1" applyFont="1" applyFill="1" applyBorder="1" applyAlignment="1">
      <alignment horizontal="center" vertical="center"/>
    </xf>
    <xf numFmtId="3" fontId="10" fillId="0" borderId="44" xfId="1" applyNumberFormat="1" applyFont="1" applyFill="1" applyBorder="1" applyAlignment="1">
      <alignment horizontal="center" vertical="center"/>
    </xf>
    <xf numFmtId="3" fontId="10" fillId="0" borderId="45" xfId="1" applyNumberFormat="1" applyFont="1" applyFill="1" applyBorder="1" applyAlignment="1">
      <alignment horizontal="center" vertical="center"/>
    </xf>
    <xf numFmtId="3" fontId="10" fillId="0" borderId="57" xfId="1" applyNumberFormat="1" applyFont="1" applyFill="1" applyBorder="1" applyAlignment="1">
      <alignment horizontal="center" vertical="center"/>
    </xf>
    <xf numFmtId="3" fontId="11" fillId="2" borderId="58" xfId="1" applyNumberFormat="1" applyFont="1" applyFill="1" applyBorder="1" applyAlignment="1">
      <alignment horizontal="center" vertical="center"/>
    </xf>
    <xf numFmtId="165" fontId="11" fillId="2" borderId="59" xfId="1" quotePrefix="1" applyNumberFormat="1" applyFont="1" applyFill="1" applyBorder="1" applyAlignment="1">
      <alignment horizontal="center" vertical="center"/>
    </xf>
    <xf numFmtId="165" fontId="8" fillId="2" borderId="59" xfId="1" applyNumberFormat="1" applyFont="1" applyFill="1" applyBorder="1" applyAlignment="1">
      <alignment horizontal="center" vertical="center"/>
    </xf>
    <xf numFmtId="164" fontId="8" fillId="2" borderId="59" xfId="1" applyNumberFormat="1" applyFont="1" applyFill="1" applyBorder="1" applyAlignment="1">
      <alignment horizontal="center" vertical="center"/>
    </xf>
    <xf numFmtId="3" fontId="8" fillId="2" borderId="59" xfId="1" applyNumberFormat="1" applyFont="1" applyFill="1" applyBorder="1" applyAlignment="1">
      <alignment horizontal="center" vertical="center"/>
    </xf>
    <xf numFmtId="166" fontId="8" fillId="2" borderId="59" xfId="1" applyNumberFormat="1" applyFont="1" applyFill="1" applyBorder="1" applyAlignment="1">
      <alignment horizontal="center" vertical="center"/>
    </xf>
    <xf numFmtId="165" fontId="8" fillId="2" borderId="59" xfId="1" applyNumberFormat="1" applyFont="1" applyFill="1" applyBorder="1" applyAlignment="1">
      <alignment horizontal="center" vertical="center" shrinkToFit="1"/>
    </xf>
    <xf numFmtId="3" fontId="8" fillId="2" borderId="60" xfId="1" applyNumberFormat="1" applyFont="1" applyFill="1" applyBorder="1" applyAlignment="1">
      <alignment horizontal="center" vertical="center"/>
    </xf>
    <xf numFmtId="0" fontId="0" fillId="0" borderId="56" xfId="0" applyBorder="1"/>
    <xf numFmtId="0" fontId="6" fillId="0" borderId="63" xfId="4" applyFont="1" applyBorder="1"/>
    <xf numFmtId="0" fontId="7" fillId="0" borderId="56" xfId="4" applyFont="1" applyBorder="1"/>
    <xf numFmtId="0" fontId="6" fillId="0" borderId="56" xfId="4" applyFont="1" applyBorder="1"/>
    <xf numFmtId="0" fontId="6" fillId="0" borderId="64" xfId="4" applyFont="1" applyBorder="1"/>
    <xf numFmtId="0" fontId="0" fillId="0" borderId="63" xfId="0" applyBorder="1"/>
    <xf numFmtId="3" fontId="10" fillId="0" borderId="68" xfId="1" applyNumberFormat="1" applyFont="1" applyFill="1" applyBorder="1" applyAlignment="1">
      <alignment horizontal="center" vertical="center"/>
    </xf>
    <xf numFmtId="165" fontId="10" fillId="0" borderId="69" xfId="1" applyNumberFormat="1" applyFont="1" applyFill="1" applyBorder="1" applyAlignment="1">
      <alignment horizontal="center" vertical="center"/>
    </xf>
    <xf numFmtId="3" fontId="10" fillId="4" borderId="36" xfId="1" applyNumberFormat="1" applyFont="1" applyFill="1" applyBorder="1" applyAlignment="1">
      <alignment horizontal="center" vertical="center"/>
    </xf>
    <xf numFmtId="165" fontId="10" fillId="4" borderId="45" xfId="1" applyNumberFormat="1" applyFont="1" applyFill="1" applyBorder="1" applyAlignment="1">
      <alignment horizontal="center" vertical="center"/>
    </xf>
    <xf numFmtId="165" fontId="10" fillId="4" borderId="49" xfId="1" applyNumberFormat="1" applyFont="1" applyFill="1" applyBorder="1" applyAlignment="1">
      <alignment horizontal="center" vertical="center"/>
    </xf>
    <xf numFmtId="165" fontId="10" fillId="4" borderId="36" xfId="1" applyNumberFormat="1" applyFont="1" applyFill="1" applyBorder="1" applyAlignment="1">
      <alignment horizontal="center" vertical="center"/>
    </xf>
    <xf numFmtId="164" fontId="10" fillId="4" borderId="37" xfId="1" applyNumberFormat="1" applyFont="1" applyFill="1" applyBorder="1" applyAlignment="1">
      <alignment horizontal="center" vertical="center"/>
    </xf>
    <xf numFmtId="3" fontId="10" fillId="4" borderId="37" xfId="1" applyNumberFormat="1" applyFont="1" applyFill="1" applyBorder="1" applyAlignment="1">
      <alignment horizontal="center" vertical="center"/>
    </xf>
    <xf numFmtId="166" fontId="10" fillId="4" borderId="37" xfId="1" applyNumberFormat="1" applyFont="1" applyFill="1" applyBorder="1" applyAlignment="1">
      <alignment horizontal="center" vertical="center"/>
    </xf>
    <xf numFmtId="0" fontId="10" fillId="4" borderId="37" xfId="4" applyFont="1" applyFill="1" applyBorder="1" applyAlignment="1">
      <alignment horizontal="center" vertical="center" shrinkToFit="1"/>
    </xf>
    <xf numFmtId="165" fontId="10" fillId="4" borderId="37" xfId="1" applyNumberFormat="1" applyFont="1" applyFill="1" applyBorder="1" applyAlignment="1">
      <alignment horizontal="center" vertical="center"/>
    </xf>
    <xf numFmtId="164" fontId="10" fillId="4" borderId="53" xfId="1" applyNumberFormat="1" applyFont="1" applyFill="1" applyBorder="1" applyAlignment="1">
      <alignment horizontal="center" vertical="center"/>
    </xf>
    <xf numFmtId="3" fontId="10" fillId="4" borderId="45" xfId="1" applyNumberFormat="1" applyFont="1" applyFill="1" applyBorder="1" applyAlignment="1">
      <alignment horizontal="center" vertical="center"/>
    </xf>
    <xf numFmtId="0" fontId="10" fillId="4" borderId="37" xfId="4" quotePrefix="1" applyFont="1" applyFill="1" applyBorder="1" applyAlignment="1">
      <alignment horizontal="center" vertical="center" wrapText="1"/>
    </xf>
    <xf numFmtId="0" fontId="10" fillId="4" borderId="37" xfId="4" applyFont="1" applyFill="1" applyBorder="1" applyAlignment="1">
      <alignment horizontal="center" vertical="center" wrapText="1"/>
    </xf>
    <xf numFmtId="0" fontId="10" fillId="4" borderId="37" xfId="4" quotePrefix="1" applyFont="1" applyFill="1" applyBorder="1" applyAlignment="1">
      <alignment horizontal="center" vertical="center" shrinkToFit="1"/>
    </xf>
    <xf numFmtId="165" fontId="10" fillId="4" borderId="37" xfId="1" quotePrefix="1" applyNumberFormat="1" applyFont="1" applyFill="1" applyBorder="1" applyAlignment="1">
      <alignment horizontal="center" vertical="center"/>
    </xf>
    <xf numFmtId="0" fontId="10" fillId="4" borderId="75" xfId="2" applyFont="1" applyFill="1" applyBorder="1" applyAlignment="1">
      <alignment horizontal="left" vertical="center"/>
    </xf>
    <xf numFmtId="0" fontId="14" fillId="0" borderId="0" xfId="0" applyFont="1"/>
    <xf numFmtId="9" fontId="0" fillId="0" borderId="0" xfId="0" applyNumberFormat="1"/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4" fillId="5" borderId="79" xfId="0" applyFont="1" applyFill="1" applyBorder="1" applyAlignment="1">
      <alignment horizontal="center" vertical="center"/>
    </xf>
    <xf numFmtId="0" fontId="0" fillId="6" borderId="81" xfId="0" applyFill="1" applyBorder="1" applyAlignment="1">
      <alignment horizontal="center" vertical="center"/>
    </xf>
    <xf numFmtId="0" fontId="17" fillId="6" borderId="43" xfId="0" applyFont="1" applyFill="1" applyBorder="1" applyAlignment="1">
      <alignment horizontal="center" vertical="center"/>
    </xf>
    <xf numFmtId="0" fontId="17" fillId="7" borderId="43" xfId="0" applyFont="1" applyFill="1" applyBorder="1" applyAlignment="1">
      <alignment horizontal="center" vertical="center"/>
    </xf>
    <xf numFmtId="0" fontId="0" fillId="8" borderId="81" xfId="0" applyFill="1" applyBorder="1" applyAlignment="1">
      <alignment horizontal="center" vertical="center"/>
    </xf>
    <xf numFmtId="0" fontId="0" fillId="9" borderId="43" xfId="0" applyFill="1" applyBorder="1" applyAlignment="1">
      <alignment horizontal="center" vertical="center"/>
    </xf>
    <xf numFmtId="0" fontId="22" fillId="12" borderId="91" xfId="3" applyFont="1" applyFill="1" applyBorder="1" applyAlignment="1">
      <alignment horizontal="center" vertical="center" wrapText="1"/>
    </xf>
    <xf numFmtId="0" fontId="22" fillId="12" borderId="92" xfId="3" applyFont="1" applyFill="1" applyBorder="1" applyAlignment="1">
      <alignment horizontal="center" vertical="center" wrapText="1"/>
    </xf>
    <xf numFmtId="0" fontId="22" fillId="12" borderId="93" xfId="3" applyFont="1" applyFill="1" applyBorder="1" applyAlignment="1">
      <alignment horizontal="center" vertical="center" wrapText="1"/>
    </xf>
    <xf numFmtId="0" fontId="23" fillId="12" borderId="84" xfId="3" applyFont="1" applyFill="1" applyBorder="1" applyAlignment="1">
      <alignment horizontal="center" textRotation="90"/>
    </xf>
    <xf numFmtId="0" fontId="23" fillId="12" borderId="85" xfId="3" applyFont="1" applyFill="1" applyBorder="1" applyAlignment="1">
      <alignment horizontal="center" textRotation="90"/>
    </xf>
    <xf numFmtId="0" fontId="23" fillId="12" borderId="94" xfId="3" applyFont="1" applyFill="1" applyBorder="1" applyAlignment="1">
      <alignment horizontal="center" textRotation="90"/>
    </xf>
    <xf numFmtId="0" fontId="23" fillId="12" borderId="91" xfId="3" applyFont="1" applyFill="1" applyBorder="1" applyAlignment="1">
      <alignment horizontal="center" textRotation="90"/>
    </xf>
    <xf numFmtId="0" fontId="23" fillId="12" borderId="3" xfId="5" applyFont="1" applyFill="1" applyBorder="1" applyAlignment="1">
      <alignment horizontal="center" textRotation="90"/>
    </xf>
    <xf numFmtId="0" fontId="23" fillId="12" borderId="4" xfId="5" applyFont="1" applyFill="1" applyBorder="1" applyAlignment="1">
      <alignment horizontal="center" textRotation="90"/>
    </xf>
    <xf numFmtId="0" fontId="23" fillId="12" borderId="95" xfId="5" applyFont="1" applyFill="1" applyBorder="1" applyAlignment="1">
      <alignment horizontal="center" textRotation="90"/>
    </xf>
    <xf numFmtId="0" fontId="23" fillId="12" borderId="93" xfId="3" applyFont="1" applyFill="1" applyBorder="1" applyAlignment="1">
      <alignment horizontal="center" textRotation="90"/>
    </xf>
    <xf numFmtId="0" fontId="23" fillId="12" borderId="83" xfId="3" applyFont="1" applyFill="1" applyBorder="1" applyAlignment="1">
      <alignment horizontal="center" textRotation="90"/>
    </xf>
    <xf numFmtId="0" fontId="23" fillId="12" borderId="1" xfId="3" applyFont="1" applyFill="1" applyBorder="1" applyAlignment="1">
      <alignment horizontal="center" textRotation="90"/>
    </xf>
    <xf numFmtId="0" fontId="23" fillId="12" borderId="96" xfId="3" applyFont="1" applyFill="1" applyBorder="1" applyAlignment="1">
      <alignment horizontal="center" textRotation="90"/>
    </xf>
    <xf numFmtId="0" fontId="23" fillId="12" borderId="43" xfId="3" applyFont="1" applyFill="1" applyBorder="1" applyAlignment="1">
      <alignment horizontal="center" textRotation="90"/>
    </xf>
    <xf numFmtId="0" fontId="23" fillId="12" borderId="81" xfId="3" applyFont="1" applyFill="1" applyBorder="1" applyAlignment="1">
      <alignment horizontal="center" textRotation="90"/>
    </xf>
    <xf numFmtId="0" fontId="23" fillId="12" borderId="2" xfId="3" applyFont="1" applyFill="1" applyBorder="1" applyAlignment="1">
      <alignment horizontal="center" textRotation="90"/>
    </xf>
    <xf numFmtId="0" fontId="23" fillId="12" borderId="97" xfId="3" applyFont="1" applyFill="1" applyBorder="1" applyAlignment="1">
      <alignment horizontal="center" textRotation="90"/>
    </xf>
    <xf numFmtId="0" fontId="23" fillId="12" borderId="4" xfId="5" applyFont="1" applyFill="1" applyBorder="1" applyAlignment="1">
      <alignment horizontal="center" textRotation="90" wrapText="1"/>
    </xf>
    <xf numFmtId="0" fontId="23" fillId="12" borderId="98" xfId="3" applyFont="1" applyFill="1" applyBorder="1" applyAlignment="1">
      <alignment horizontal="center" textRotation="90"/>
    </xf>
    <xf numFmtId="0" fontId="23" fillId="12" borderId="93" xfId="3" applyFont="1" applyFill="1" applyBorder="1" applyAlignment="1">
      <alignment horizontal="center" textRotation="90" wrapText="1"/>
    </xf>
    <xf numFmtId="0" fontId="23" fillId="12" borderId="83" xfId="5" applyFont="1" applyFill="1" applyBorder="1" applyAlignment="1">
      <alignment horizontal="center" textRotation="90"/>
    </xf>
    <xf numFmtId="0" fontId="23" fillId="12" borderId="94" xfId="5" applyFont="1" applyFill="1" applyBorder="1" applyAlignment="1">
      <alignment horizontal="center" textRotation="90"/>
    </xf>
    <xf numFmtId="0" fontId="23" fillId="12" borderId="99" xfId="5" applyFont="1" applyFill="1" applyBorder="1" applyAlignment="1">
      <alignment horizontal="center" textRotation="90"/>
    </xf>
    <xf numFmtId="0" fontId="23" fillId="12" borderId="100" xfId="5" applyFont="1" applyFill="1" applyBorder="1" applyAlignment="1">
      <alignment horizontal="center" textRotation="90"/>
    </xf>
    <xf numFmtId="0" fontId="23" fillId="12" borderId="2" xfId="5" applyFont="1" applyFill="1" applyBorder="1" applyAlignment="1">
      <alignment horizontal="center" textRotation="90"/>
    </xf>
    <xf numFmtId="0" fontId="23" fillId="3" borderId="81" xfId="3" applyFont="1" applyFill="1" applyBorder="1" applyAlignment="1">
      <alignment horizontal="center"/>
    </xf>
    <xf numFmtId="1" fontId="23" fillId="3" borderId="1" xfId="1" applyNumberFormat="1" applyFont="1" applyFill="1" applyBorder="1" applyAlignment="1">
      <alignment horizontal="center"/>
    </xf>
    <xf numFmtId="1" fontId="23" fillId="3" borderId="94" xfId="1" applyNumberFormat="1" applyFont="1" applyFill="1" applyBorder="1" applyAlignment="1">
      <alignment horizontal="center"/>
    </xf>
    <xf numFmtId="1" fontId="23" fillId="3" borderId="2" xfId="1" applyNumberFormat="1" applyFont="1" applyFill="1" applyBorder="1" applyAlignment="1">
      <alignment horizontal="center"/>
    </xf>
    <xf numFmtId="1" fontId="23" fillId="3" borderId="82" xfId="1" applyNumberFormat="1" applyFont="1" applyFill="1" applyBorder="1" applyAlignment="1">
      <alignment horizontal="center"/>
    </xf>
    <xf numFmtId="1" fontId="23" fillId="3" borderId="81" xfId="1" applyNumberFormat="1" applyFont="1" applyFill="1" applyBorder="1" applyAlignment="1">
      <alignment horizontal="center"/>
    </xf>
    <xf numFmtId="1" fontId="23" fillId="3" borderId="93" xfId="1" applyNumberFormat="1" applyFont="1" applyFill="1" applyBorder="1" applyAlignment="1">
      <alignment horizontal="center"/>
    </xf>
    <xf numFmtId="0" fontId="23" fillId="3" borderId="1" xfId="3" applyFont="1" applyFill="1" applyBorder="1" applyAlignment="1">
      <alignment horizontal="center"/>
    </xf>
    <xf numFmtId="0" fontId="23" fillId="3" borderId="94" xfId="3" applyFont="1" applyFill="1" applyBorder="1" applyAlignment="1">
      <alignment horizontal="center"/>
    </xf>
    <xf numFmtId="0" fontId="23" fillId="3" borderId="2" xfId="3" applyFont="1" applyFill="1" applyBorder="1" applyAlignment="1">
      <alignment horizontal="center"/>
    </xf>
    <xf numFmtId="0" fontId="23" fillId="3" borderId="43" xfId="3" applyFont="1" applyFill="1" applyBorder="1" applyAlignment="1">
      <alignment horizontal="center"/>
    </xf>
    <xf numFmtId="3" fontId="23" fillId="3" borderId="100" xfId="3" applyNumberFormat="1" applyFont="1" applyFill="1" applyBorder="1" applyAlignment="1">
      <alignment horizontal="center"/>
    </xf>
    <xf numFmtId="3" fontId="23" fillId="3" borderId="1" xfId="1" applyNumberFormat="1" applyFont="1" applyFill="1" applyBorder="1" applyAlignment="1">
      <alignment horizontal="center"/>
    </xf>
    <xf numFmtId="3" fontId="23" fillId="3" borderId="94" xfId="1" applyNumberFormat="1" applyFont="1" applyFill="1" applyBorder="1" applyAlignment="1">
      <alignment horizontal="center"/>
    </xf>
    <xf numFmtId="3" fontId="23" fillId="3" borderId="2" xfId="1" applyNumberFormat="1" applyFont="1" applyFill="1" applyBorder="1" applyAlignment="1">
      <alignment horizontal="center"/>
    </xf>
    <xf numFmtId="3" fontId="23" fillId="3" borderId="79" xfId="1" applyNumberFormat="1" applyFont="1" applyFill="1" applyBorder="1" applyAlignment="1">
      <alignment horizontal="center"/>
    </xf>
    <xf numFmtId="4" fontId="23" fillId="3" borderId="100" xfId="3" applyNumberFormat="1" applyFont="1" applyFill="1" applyBorder="1" applyAlignment="1">
      <alignment horizontal="center"/>
    </xf>
    <xf numFmtId="4" fontId="23" fillId="3" borderId="1" xfId="1" applyNumberFormat="1" applyFont="1" applyFill="1" applyBorder="1" applyAlignment="1">
      <alignment horizontal="center"/>
    </xf>
    <xf numFmtId="4" fontId="23" fillId="3" borderId="94" xfId="1" applyNumberFormat="1" applyFont="1" applyFill="1" applyBorder="1" applyAlignment="1">
      <alignment horizontal="center"/>
    </xf>
    <xf numFmtId="4" fontId="23" fillId="3" borderId="2" xfId="1" applyNumberFormat="1" applyFont="1" applyFill="1" applyBorder="1" applyAlignment="1">
      <alignment horizontal="center"/>
    </xf>
    <xf numFmtId="0" fontId="23" fillId="3" borderId="101" xfId="3" applyFont="1" applyFill="1" applyBorder="1" applyAlignment="1">
      <alignment horizontal="center"/>
    </xf>
    <xf numFmtId="2" fontId="23" fillId="3" borderId="93" xfId="3" applyNumberFormat="1" applyFont="1" applyFill="1" applyBorder="1" applyAlignment="1">
      <alignment horizontal="center"/>
    </xf>
    <xf numFmtId="1" fontId="23" fillId="3" borderId="79" xfId="3" applyNumberFormat="1" applyFont="1" applyFill="1" applyBorder="1" applyAlignment="1">
      <alignment horizontal="center"/>
    </xf>
    <xf numFmtId="1" fontId="23" fillId="3" borderId="94" xfId="3" applyNumberFormat="1" applyFont="1" applyFill="1" applyBorder="1" applyAlignment="1">
      <alignment horizontal="center"/>
    </xf>
    <xf numFmtId="9" fontId="23" fillId="13" borderId="100" xfId="1" applyFont="1" applyFill="1" applyBorder="1" applyAlignment="1">
      <alignment horizontal="center"/>
    </xf>
    <xf numFmtId="9" fontId="23" fillId="13" borderId="1" xfId="1" applyFont="1" applyFill="1" applyBorder="1" applyAlignment="1">
      <alignment horizontal="center"/>
    </xf>
    <xf numFmtId="9" fontId="23" fillId="13" borderId="102" xfId="1" applyFont="1" applyFill="1" applyBorder="1" applyAlignment="1">
      <alignment horizontal="center"/>
    </xf>
    <xf numFmtId="0" fontId="23" fillId="3" borderId="103" xfId="3" applyFont="1" applyFill="1" applyBorder="1" applyAlignment="1">
      <alignment horizontal="center"/>
    </xf>
    <xf numFmtId="1" fontId="23" fillId="3" borderId="19" xfId="3" applyNumberFormat="1" applyFont="1" applyFill="1" applyBorder="1" applyAlignment="1">
      <alignment horizontal="center"/>
    </xf>
    <xf numFmtId="164" fontId="23" fillId="3" borderId="9" xfId="3" applyNumberFormat="1" applyFont="1" applyFill="1" applyBorder="1" applyAlignment="1">
      <alignment horizontal="center"/>
    </xf>
    <xf numFmtId="0" fontId="23" fillId="14" borderId="105" xfId="3" applyFont="1" applyFill="1" applyBorder="1" applyAlignment="1">
      <alignment horizontal="center"/>
    </xf>
    <xf numFmtId="1" fontId="23" fillId="14" borderId="8" xfId="1" applyNumberFormat="1" applyFont="1" applyFill="1" applyBorder="1" applyAlignment="1">
      <alignment horizontal="center"/>
    </xf>
    <xf numFmtId="1" fontId="23" fillId="14" borderId="19" xfId="1" applyNumberFormat="1" applyFont="1" applyFill="1" applyBorder="1" applyAlignment="1">
      <alignment horizontal="center"/>
    </xf>
    <xf numFmtId="1" fontId="23" fillId="14" borderId="9" xfId="1" applyNumberFormat="1" applyFont="1" applyFill="1" applyBorder="1" applyAlignment="1">
      <alignment horizontal="center"/>
    </xf>
    <xf numFmtId="1" fontId="23" fillId="14" borderId="6" xfId="1" applyNumberFormat="1" applyFont="1" applyFill="1" applyBorder="1" applyAlignment="1">
      <alignment horizontal="center"/>
    </xf>
    <xf numFmtId="1" fontId="23" fillId="14" borderId="105" xfId="1" applyNumberFormat="1" applyFont="1" applyFill="1" applyBorder="1" applyAlignment="1">
      <alignment horizontal="center"/>
    </xf>
    <xf numFmtId="1" fontId="23" fillId="14" borderId="104" xfId="1" applyNumberFormat="1" applyFont="1" applyFill="1" applyBorder="1" applyAlignment="1">
      <alignment horizontal="center"/>
    </xf>
    <xf numFmtId="0" fontId="23" fillId="14" borderId="8" xfId="3" applyFont="1" applyFill="1" applyBorder="1" applyAlignment="1">
      <alignment horizontal="center"/>
    </xf>
    <xf numFmtId="0" fontId="23" fillId="14" borderId="19" xfId="3" applyFont="1" applyFill="1" applyBorder="1" applyAlignment="1">
      <alignment horizontal="center"/>
    </xf>
    <xf numFmtId="0" fontId="23" fillId="14" borderId="9" xfId="3" applyFont="1" applyFill="1" applyBorder="1" applyAlignment="1">
      <alignment horizontal="center"/>
    </xf>
    <xf numFmtId="0" fontId="23" fillId="14" borderId="106" xfId="3" applyFont="1" applyFill="1" applyBorder="1" applyAlignment="1">
      <alignment horizontal="center"/>
    </xf>
    <xf numFmtId="3" fontId="23" fillId="14" borderId="103" xfId="3" applyNumberFormat="1" applyFont="1" applyFill="1" applyBorder="1" applyAlignment="1">
      <alignment horizontal="center"/>
    </xf>
    <xf numFmtId="3" fontId="23" fillId="14" borderId="8" xfId="1" applyNumberFormat="1" applyFont="1" applyFill="1" applyBorder="1" applyAlignment="1">
      <alignment horizontal="center"/>
    </xf>
    <xf numFmtId="3" fontId="23" fillId="14" borderId="19" xfId="1" applyNumberFormat="1" applyFont="1" applyFill="1" applyBorder="1" applyAlignment="1">
      <alignment horizontal="center"/>
    </xf>
    <xf numFmtId="3" fontId="23" fillId="14" borderId="9" xfId="1" applyNumberFormat="1" applyFont="1" applyFill="1" applyBorder="1" applyAlignment="1">
      <alignment horizontal="center"/>
    </xf>
    <xf numFmtId="3" fontId="23" fillId="14" borderId="7" xfId="1" applyNumberFormat="1" applyFont="1" applyFill="1" applyBorder="1" applyAlignment="1">
      <alignment horizontal="center"/>
    </xf>
    <xf numFmtId="4" fontId="23" fillId="14" borderId="103" xfId="3" applyNumberFormat="1" applyFont="1" applyFill="1" applyBorder="1" applyAlignment="1">
      <alignment horizontal="center"/>
    </xf>
    <xf numFmtId="4" fontId="23" fillId="14" borderId="8" xfId="1" applyNumberFormat="1" applyFont="1" applyFill="1" applyBorder="1" applyAlignment="1">
      <alignment horizontal="center"/>
    </xf>
    <xf numFmtId="4" fontId="23" fillId="14" borderId="19" xfId="1" applyNumberFormat="1" applyFont="1" applyFill="1" applyBorder="1" applyAlignment="1">
      <alignment horizontal="center"/>
    </xf>
    <xf numFmtId="4" fontId="23" fillId="14" borderId="9" xfId="1" applyNumberFormat="1" applyFont="1" applyFill="1" applyBorder="1" applyAlignment="1">
      <alignment horizontal="center"/>
    </xf>
    <xf numFmtId="0" fontId="23" fillId="14" borderId="107" xfId="3" applyFont="1" applyFill="1" applyBorder="1" applyAlignment="1">
      <alignment horizontal="center"/>
    </xf>
    <xf numFmtId="2" fontId="23" fillId="14" borderId="104" xfId="3" applyNumberFormat="1" applyFont="1" applyFill="1" applyBorder="1" applyAlignment="1">
      <alignment horizontal="center"/>
    </xf>
    <xf numFmtId="9" fontId="23" fillId="13" borderId="105" xfId="1" applyFont="1" applyFill="1" applyBorder="1" applyAlignment="1">
      <alignment horizontal="center"/>
    </xf>
    <xf numFmtId="9" fontId="23" fillId="13" borderId="106" xfId="1" applyFont="1" applyFill="1" applyBorder="1" applyAlignment="1">
      <alignment horizontal="center"/>
    </xf>
    <xf numFmtId="1" fontId="23" fillId="14" borderId="103" xfId="3" applyNumberFormat="1" applyFont="1" applyFill="1" applyBorder="1" applyAlignment="1">
      <alignment horizontal="center"/>
    </xf>
    <xf numFmtId="1" fontId="23" fillId="14" borderId="19" xfId="3" applyNumberFormat="1" applyFont="1" applyFill="1" applyBorder="1" applyAlignment="1">
      <alignment horizontal="center"/>
    </xf>
    <xf numFmtId="9" fontId="23" fillId="13" borderId="108" xfId="1" applyFont="1" applyFill="1" applyBorder="1" applyAlignment="1">
      <alignment horizontal="center"/>
    </xf>
    <xf numFmtId="0" fontId="23" fillId="14" borderId="109" xfId="3" applyFont="1" applyFill="1" applyBorder="1" applyAlignment="1">
      <alignment horizontal="center"/>
    </xf>
    <xf numFmtId="1" fontId="23" fillId="14" borderId="29" xfId="3" applyNumberFormat="1" applyFont="1" applyFill="1" applyBorder="1" applyAlignment="1">
      <alignment horizontal="center"/>
    </xf>
    <xf numFmtId="164" fontId="23" fillId="14" borderId="13" xfId="3" applyNumberFormat="1" applyFont="1" applyFill="1" applyBorder="1" applyAlignment="1">
      <alignment horizontal="center"/>
    </xf>
    <xf numFmtId="0" fontId="23" fillId="15" borderId="16" xfId="3" applyFont="1" applyFill="1" applyBorder="1" applyAlignment="1">
      <alignment horizontal="center"/>
    </xf>
    <xf numFmtId="1" fontId="23" fillId="15" borderId="17" xfId="1" applyNumberFormat="1" applyFont="1" applyFill="1" applyBorder="1" applyAlignment="1">
      <alignment horizontal="center"/>
    </xf>
    <xf numFmtId="1" fontId="23" fillId="15" borderId="30" xfId="1" applyNumberFormat="1" applyFont="1" applyFill="1" applyBorder="1" applyAlignment="1">
      <alignment horizontal="center"/>
    </xf>
    <xf numFmtId="1" fontId="23" fillId="15" borderId="18" xfId="1" applyNumberFormat="1" applyFont="1" applyFill="1" applyBorder="1" applyAlignment="1">
      <alignment horizontal="center"/>
    </xf>
    <xf numFmtId="1" fontId="23" fillId="15" borderId="14" xfId="1" applyNumberFormat="1" applyFont="1" applyFill="1" applyBorder="1" applyAlignment="1">
      <alignment horizontal="center"/>
    </xf>
    <xf numFmtId="1" fontId="23" fillId="15" borderId="16" xfId="1" applyNumberFormat="1" applyFont="1" applyFill="1" applyBorder="1" applyAlignment="1">
      <alignment horizontal="center"/>
    </xf>
    <xf numFmtId="1" fontId="23" fillId="15" borderId="110" xfId="1" applyNumberFormat="1" applyFont="1" applyFill="1" applyBorder="1" applyAlignment="1">
      <alignment horizontal="center"/>
    </xf>
    <xf numFmtId="0" fontId="23" fillId="15" borderId="17" xfId="3" applyFont="1" applyFill="1" applyBorder="1" applyAlignment="1">
      <alignment horizontal="center"/>
    </xf>
    <xf numFmtId="0" fontId="23" fillId="15" borderId="30" xfId="3" applyFont="1" applyFill="1" applyBorder="1" applyAlignment="1">
      <alignment horizontal="center"/>
    </xf>
    <xf numFmtId="0" fontId="23" fillId="15" borderId="18" xfId="3" applyFont="1" applyFill="1" applyBorder="1" applyAlignment="1">
      <alignment horizontal="center"/>
    </xf>
    <xf numFmtId="0" fontId="23" fillId="15" borderId="111" xfId="3" applyFont="1" applyFill="1" applyBorder="1" applyAlignment="1">
      <alignment horizontal="center"/>
    </xf>
    <xf numFmtId="3" fontId="23" fillId="15" borderId="112" xfId="3" applyNumberFormat="1" applyFont="1" applyFill="1" applyBorder="1" applyAlignment="1">
      <alignment horizontal="center"/>
    </xf>
    <xf numFmtId="3" fontId="23" fillId="15" borderId="17" xfId="1" applyNumberFormat="1" applyFont="1" applyFill="1" applyBorder="1" applyAlignment="1">
      <alignment horizontal="center"/>
    </xf>
    <xf numFmtId="3" fontId="23" fillId="15" borderId="30" xfId="1" applyNumberFormat="1" applyFont="1" applyFill="1" applyBorder="1" applyAlignment="1">
      <alignment horizontal="center"/>
    </xf>
    <xf numFmtId="3" fontId="23" fillId="15" borderId="18" xfId="1" applyNumberFormat="1" applyFont="1" applyFill="1" applyBorder="1" applyAlignment="1">
      <alignment horizontal="center"/>
    </xf>
    <xf numFmtId="3" fontId="23" fillId="15" borderId="15" xfId="1" applyNumberFormat="1" applyFont="1" applyFill="1" applyBorder="1" applyAlignment="1">
      <alignment horizontal="center"/>
    </xf>
    <xf numFmtId="4" fontId="23" fillId="15" borderId="112" xfId="3" applyNumberFormat="1" applyFont="1" applyFill="1" applyBorder="1" applyAlignment="1">
      <alignment horizontal="center"/>
    </xf>
    <xf numFmtId="4" fontId="23" fillId="15" borderId="17" xfId="1" applyNumberFormat="1" applyFont="1" applyFill="1" applyBorder="1" applyAlignment="1">
      <alignment horizontal="center"/>
    </xf>
    <xf numFmtId="4" fontId="23" fillId="15" borderId="30" xfId="1" applyNumberFormat="1" applyFont="1" applyFill="1" applyBorder="1" applyAlignment="1">
      <alignment horizontal="center"/>
    </xf>
    <xf numFmtId="4" fontId="23" fillId="15" borderId="18" xfId="1" applyNumberFormat="1" applyFont="1" applyFill="1" applyBorder="1" applyAlignment="1">
      <alignment horizontal="center"/>
    </xf>
    <xf numFmtId="0" fontId="23" fillId="15" borderId="113" xfId="3" applyFont="1" applyFill="1" applyBorder="1" applyAlignment="1">
      <alignment horizontal="center"/>
    </xf>
    <xf numFmtId="2" fontId="23" fillId="15" borderId="110" xfId="3" applyNumberFormat="1" applyFont="1" applyFill="1" applyBorder="1" applyAlignment="1">
      <alignment horizontal="center"/>
    </xf>
    <xf numFmtId="9" fontId="24" fillId="13" borderId="16" xfId="1" applyFont="1" applyFill="1" applyBorder="1" applyAlignment="1">
      <alignment horizontal="center"/>
    </xf>
    <xf numFmtId="9" fontId="24" fillId="13" borderId="111" xfId="1" applyFont="1" applyFill="1" applyBorder="1" applyAlignment="1">
      <alignment horizontal="center"/>
    </xf>
    <xf numFmtId="1" fontId="23" fillId="15" borderId="112" xfId="3" applyNumberFormat="1" applyFont="1" applyFill="1" applyBorder="1" applyAlignment="1">
      <alignment horizontal="center"/>
    </xf>
    <xf numFmtId="1" fontId="23" fillId="15" borderId="30" xfId="3" applyNumberFormat="1" applyFont="1" applyFill="1" applyBorder="1" applyAlignment="1">
      <alignment horizontal="center"/>
    </xf>
    <xf numFmtId="9" fontId="24" fillId="13" borderId="114" xfId="1" applyFont="1" applyFill="1" applyBorder="1" applyAlignment="1">
      <alignment horizontal="center"/>
    </xf>
    <xf numFmtId="0" fontId="23" fillId="15" borderId="112" xfId="3" applyFont="1" applyFill="1" applyBorder="1" applyAlignment="1">
      <alignment horizontal="center"/>
    </xf>
    <xf numFmtId="164" fontId="23" fillId="15" borderId="18" xfId="3" applyNumberFormat="1" applyFont="1" applyFill="1" applyBorder="1" applyAlignment="1">
      <alignment horizontal="center"/>
    </xf>
    <xf numFmtId="0" fontId="4" fillId="14" borderId="8" xfId="3" applyFill="1" applyBorder="1" applyAlignment="1">
      <alignment horizontal="center"/>
    </xf>
    <xf numFmtId="0" fontId="4" fillId="14" borderId="19" xfId="3" applyFill="1" applyBorder="1" applyAlignment="1">
      <alignment horizontal="left"/>
    </xf>
    <xf numFmtId="0" fontId="4" fillId="14" borderId="104" xfId="3" applyFill="1" applyBorder="1" applyAlignment="1">
      <alignment horizontal="left"/>
    </xf>
    <xf numFmtId="0" fontId="23" fillId="0" borderId="105" xfId="3" applyFont="1" applyBorder="1" applyAlignment="1">
      <alignment horizontal="center"/>
    </xf>
    <xf numFmtId="1" fontId="23" fillId="0" borderId="8" xfId="1" applyNumberFormat="1" applyFont="1" applyFill="1" applyBorder="1" applyAlignment="1">
      <alignment horizontal="center"/>
    </xf>
    <xf numFmtId="1" fontId="23" fillId="0" borderId="19" xfId="1" applyNumberFormat="1" applyFont="1" applyFill="1" applyBorder="1" applyAlignment="1">
      <alignment horizontal="center"/>
    </xf>
    <xf numFmtId="1" fontId="23" fillId="0" borderId="9" xfId="1" applyNumberFormat="1" applyFont="1" applyFill="1" applyBorder="1" applyAlignment="1">
      <alignment horizontal="center"/>
    </xf>
    <xf numFmtId="1" fontId="23" fillId="0" borderId="6" xfId="1" applyNumberFormat="1" applyFont="1" applyFill="1" applyBorder="1" applyAlignment="1">
      <alignment horizontal="center"/>
    </xf>
    <xf numFmtId="1" fontId="23" fillId="0" borderId="105" xfId="1" applyNumberFormat="1" applyFont="1" applyFill="1" applyBorder="1" applyAlignment="1">
      <alignment horizontal="center"/>
    </xf>
    <xf numFmtId="1" fontId="23" fillId="0" borderId="104" xfId="1" applyNumberFormat="1" applyFont="1" applyFill="1" applyBorder="1" applyAlignment="1">
      <alignment horizontal="center"/>
    </xf>
    <xf numFmtId="0" fontId="23" fillId="0" borderId="8" xfId="3" applyFont="1" applyBorder="1" applyAlignment="1">
      <alignment horizontal="center"/>
    </xf>
    <xf numFmtId="0" fontId="23" fillId="0" borderId="19" xfId="3" applyFont="1" applyBorder="1" applyAlignment="1">
      <alignment horizontal="center"/>
    </xf>
    <xf numFmtId="0" fontId="23" fillId="0" borderId="9" xfId="3" applyFont="1" applyBorder="1" applyAlignment="1">
      <alignment horizontal="center"/>
    </xf>
    <xf numFmtId="0" fontId="23" fillId="0" borderId="106" xfId="3" applyFont="1" applyBorder="1" applyAlignment="1">
      <alignment horizontal="center"/>
    </xf>
    <xf numFmtId="3" fontId="23" fillId="0" borderId="103" xfId="3" applyNumberFormat="1" applyFont="1" applyBorder="1" applyAlignment="1">
      <alignment horizontal="center"/>
    </xf>
    <xf numFmtId="3" fontId="23" fillId="0" borderId="8" xfId="1" applyNumberFormat="1" applyFont="1" applyFill="1" applyBorder="1" applyAlignment="1">
      <alignment horizontal="center"/>
    </xf>
    <xf numFmtId="3" fontId="23" fillId="0" borderId="19" xfId="1" applyNumberFormat="1" applyFont="1" applyFill="1" applyBorder="1" applyAlignment="1">
      <alignment horizontal="center"/>
    </xf>
    <xf numFmtId="3" fontId="23" fillId="0" borderId="9" xfId="1" applyNumberFormat="1" applyFont="1" applyFill="1" applyBorder="1" applyAlignment="1">
      <alignment horizontal="center"/>
    </xf>
    <xf numFmtId="3" fontId="23" fillId="0" borderId="7" xfId="1" applyNumberFormat="1" applyFont="1" applyFill="1" applyBorder="1" applyAlignment="1">
      <alignment horizontal="center"/>
    </xf>
    <xf numFmtId="4" fontId="23" fillId="0" borderId="103" xfId="3" applyNumberFormat="1" applyFont="1" applyBorder="1" applyAlignment="1">
      <alignment horizontal="center"/>
    </xf>
    <xf numFmtId="4" fontId="23" fillId="0" borderId="8" xfId="1" applyNumberFormat="1" applyFont="1" applyFill="1" applyBorder="1" applyAlignment="1">
      <alignment horizontal="center"/>
    </xf>
    <xf numFmtId="4" fontId="23" fillId="0" borderId="19" xfId="1" applyNumberFormat="1" applyFont="1" applyFill="1" applyBorder="1" applyAlignment="1">
      <alignment horizontal="center"/>
    </xf>
    <xf numFmtId="4" fontId="23" fillId="0" borderId="9" xfId="1" applyNumberFormat="1" applyFont="1" applyFill="1" applyBorder="1" applyAlignment="1">
      <alignment horizontal="center"/>
    </xf>
    <xf numFmtId="0" fontId="23" fillId="0" borderId="107" xfId="3" applyFont="1" applyBorder="1" applyAlignment="1">
      <alignment horizontal="center"/>
    </xf>
    <xf numFmtId="2" fontId="23" fillId="0" borderId="104" xfId="3" applyNumberFormat="1" applyFont="1" applyBorder="1" applyAlignment="1">
      <alignment horizontal="center"/>
    </xf>
    <xf numFmtId="9" fontId="24" fillId="13" borderId="105" xfId="1" applyFont="1" applyFill="1" applyBorder="1" applyAlignment="1">
      <alignment horizontal="center"/>
    </xf>
    <xf numFmtId="9" fontId="24" fillId="13" borderId="106" xfId="1" applyFont="1" applyFill="1" applyBorder="1" applyAlignment="1">
      <alignment horizontal="center"/>
    </xf>
    <xf numFmtId="1" fontId="23" fillId="0" borderId="103" xfId="3" applyNumberFormat="1" applyFont="1" applyBorder="1" applyAlignment="1">
      <alignment horizontal="center"/>
    </xf>
    <xf numFmtId="1" fontId="23" fillId="0" borderId="19" xfId="3" applyNumberFormat="1" applyFont="1" applyBorder="1" applyAlignment="1">
      <alignment horizontal="center"/>
    </xf>
    <xf numFmtId="9" fontId="24" fillId="13" borderId="108" xfId="1" applyFont="1" applyFill="1" applyBorder="1" applyAlignment="1">
      <alignment horizontal="center"/>
    </xf>
    <xf numFmtId="0" fontId="23" fillId="0" borderId="115" xfId="3" applyFont="1" applyBorder="1" applyAlignment="1">
      <alignment horizontal="center"/>
    </xf>
    <xf numFmtId="1" fontId="23" fillId="0" borderId="21" xfId="3" applyNumberFormat="1" applyFont="1" applyBorder="1" applyAlignment="1">
      <alignment horizontal="center"/>
    </xf>
    <xf numFmtId="164" fontId="23" fillId="0" borderId="28" xfId="3" applyNumberFormat="1" applyFont="1" applyBorder="1" applyAlignment="1">
      <alignment horizontal="center"/>
    </xf>
    <xf numFmtId="0" fontId="4" fillId="14" borderId="12" xfId="3" applyFill="1" applyBorder="1" applyAlignment="1">
      <alignment horizontal="center"/>
    </xf>
    <xf numFmtId="0" fontId="4" fillId="14" borderId="21" xfId="3" applyFill="1" applyBorder="1" applyAlignment="1">
      <alignment horizontal="left"/>
    </xf>
    <xf numFmtId="0" fontId="4" fillId="14" borderId="116" xfId="3" applyFill="1" applyBorder="1" applyAlignment="1">
      <alignment horizontal="left"/>
    </xf>
    <xf numFmtId="0" fontId="23" fillId="0" borderId="117" xfId="3" applyFont="1" applyBorder="1" applyAlignment="1">
      <alignment horizontal="center"/>
    </xf>
    <xf numFmtId="1" fontId="23" fillId="0" borderId="26" xfId="1" applyNumberFormat="1" applyFont="1" applyFill="1" applyBorder="1" applyAlignment="1">
      <alignment horizontal="center"/>
    </xf>
    <xf numFmtId="1" fontId="23" fillId="0" borderId="21" xfId="1" applyNumberFormat="1" applyFont="1" applyFill="1" applyBorder="1" applyAlignment="1">
      <alignment horizontal="center"/>
    </xf>
    <xf numFmtId="1" fontId="23" fillId="0" borderId="28" xfId="1" applyNumberFormat="1" applyFont="1" applyFill="1" applyBorder="1" applyAlignment="1">
      <alignment horizontal="center"/>
    </xf>
    <xf numFmtId="1" fontId="23" fillId="0" borderId="118" xfId="1" applyNumberFormat="1" applyFont="1" applyFill="1" applyBorder="1" applyAlignment="1">
      <alignment horizontal="center"/>
    </xf>
    <xf numFmtId="1" fontId="23" fillId="0" borderId="117" xfId="1" applyNumberFormat="1" applyFont="1" applyFill="1" applyBorder="1" applyAlignment="1">
      <alignment horizontal="center"/>
    </xf>
    <xf numFmtId="1" fontId="23" fillId="0" borderId="116" xfId="1" applyNumberFormat="1" applyFont="1" applyFill="1" applyBorder="1" applyAlignment="1">
      <alignment horizontal="center"/>
    </xf>
    <xf numFmtId="0" fontId="23" fillId="0" borderId="26" xfId="3" applyFont="1" applyBorder="1" applyAlignment="1">
      <alignment horizontal="center"/>
    </xf>
    <xf numFmtId="0" fontId="23" fillId="0" borderId="21" xfId="3" applyFont="1" applyBorder="1" applyAlignment="1">
      <alignment horizontal="center"/>
    </xf>
    <xf numFmtId="0" fontId="23" fillId="0" borderId="28" xfId="3" applyFont="1" applyBorder="1" applyAlignment="1">
      <alignment horizontal="center"/>
    </xf>
    <xf numFmtId="0" fontId="23" fillId="0" borderId="119" xfId="3" applyFont="1" applyBorder="1" applyAlignment="1">
      <alignment horizontal="center"/>
    </xf>
    <xf numFmtId="3" fontId="23" fillId="0" borderId="115" xfId="3" applyNumberFormat="1" applyFont="1" applyBorder="1" applyAlignment="1">
      <alignment horizontal="center"/>
    </xf>
    <xf numFmtId="3" fontId="23" fillId="0" borderId="26" xfId="1" applyNumberFormat="1" applyFont="1" applyFill="1" applyBorder="1" applyAlignment="1">
      <alignment horizontal="center"/>
    </xf>
    <xf numFmtId="3" fontId="23" fillId="0" borderId="21" xfId="1" applyNumberFormat="1" applyFont="1" applyFill="1" applyBorder="1" applyAlignment="1">
      <alignment horizontal="center"/>
    </xf>
    <xf numFmtId="3" fontId="23" fillId="0" borderId="28" xfId="1" applyNumberFormat="1" applyFont="1" applyFill="1" applyBorder="1" applyAlignment="1">
      <alignment horizontal="center"/>
    </xf>
    <xf numFmtId="3" fontId="23" fillId="0" borderId="120" xfId="1" applyNumberFormat="1" applyFont="1" applyFill="1" applyBorder="1" applyAlignment="1">
      <alignment horizontal="center"/>
    </xf>
    <xf numFmtId="3" fontId="23" fillId="0" borderId="12" xfId="1" applyNumberFormat="1" applyFont="1" applyFill="1" applyBorder="1" applyAlignment="1">
      <alignment horizontal="center"/>
    </xf>
    <xf numFmtId="3" fontId="23" fillId="0" borderId="13" xfId="1" applyNumberFormat="1" applyFont="1" applyFill="1" applyBorder="1" applyAlignment="1">
      <alignment horizontal="center"/>
    </xf>
    <xf numFmtId="4" fontId="23" fillId="0" borderId="115" xfId="3" applyNumberFormat="1" applyFont="1" applyBorder="1" applyAlignment="1">
      <alignment horizontal="center"/>
    </xf>
    <xf numFmtId="4" fontId="23" fillId="0" borderId="26" xfId="1" applyNumberFormat="1" applyFont="1" applyFill="1" applyBorder="1" applyAlignment="1">
      <alignment horizontal="center"/>
    </xf>
    <xf numFmtId="4" fontId="23" fillId="0" borderId="21" xfId="1" applyNumberFormat="1" applyFont="1" applyFill="1" applyBorder="1" applyAlignment="1">
      <alignment horizontal="center"/>
    </xf>
    <xf numFmtId="4" fontId="23" fillId="0" borderId="28" xfId="1" applyNumberFormat="1" applyFont="1" applyFill="1" applyBorder="1" applyAlignment="1">
      <alignment horizontal="center"/>
    </xf>
    <xf numFmtId="0" fontId="23" fillId="0" borderId="121" xfId="3" applyFont="1" applyBorder="1" applyAlignment="1">
      <alignment horizontal="center"/>
    </xf>
    <xf numFmtId="2" fontId="23" fillId="0" borderId="116" xfId="3" applyNumberFormat="1" applyFont="1" applyBorder="1" applyAlignment="1">
      <alignment horizontal="center"/>
    </xf>
    <xf numFmtId="9" fontId="24" fillId="13" borderId="11" xfId="1" applyFont="1" applyFill="1" applyBorder="1" applyAlignment="1">
      <alignment horizontal="center"/>
    </xf>
    <xf numFmtId="9" fontId="24" fillId="13" borderId="122" xfId="1" applyFont="1" applyFill="1" applyBorder="1" applyAlignment="1">
      <alignment horizontal="center"/>
    </xf>
    <xf numFmtId="1" fontId="23" fillId="0" borderId="109" xfId="3" applyNumberFormat="1" applyFont="1" applyBorder="1" applyAlignment="1">
      <alignment horizontal="center"/>
    </xf>
    <xf numFmtId="1" fontId="23" fillId="0" borderId="29" xfId="3" applyNumberFormat="1" applyFont="1" applyBorder="1" applyAlignment="1">
      <alignment horizontal="center"/>
    </xf>
    <xf numFmtId="9" fontId="24" fillId="13" borderId="123" xfId="1" applyFont="1" applyFill="1" applyBorder="1" applyAlignment="1">
      <alignment horizontal="center"/>
    </xf>
    <xf numFmtId="0" fontId="23" fillId="0" borderId="109" xfId="3" applyFont="1" applyBorder="1" applyAlignment="1">
      <alignment horizontal="center"/>
    </xf>
    <xf numFmtId="164" fontId="23" fillId="0" borderId="13" xfId="3" applyNumberFormat="1" applyFont="1" applyBorder="1" applyAlignment="1">
      <alignment horizontal="center"/>
    </xf>
    <xf numFmtId="0" fontId="4" fillId="14" borderId="26" xfId="3" applyFill="1" applyBorder="1" applyAlignment="1">
      <alignment horizontal="center"/>
    </xf>
    <xf numFmtId="0" fontId="23" fillId="0" borderId="13" xfId="3" applyFont="1" applyBorder="1" applyAlignment="1">
      <alignment horizontal="center"/>
    </xf>
    <xf numFmtId="1" fontId="23" fillId="0" borderId="10" xfId="3" applyNumberFormat="1" applyFont="1" applyBorder="1" applyAlignment="1">
      <alignment horizontal="center"/>
    </xf>
    <xf numFmtId="165" fontId="23" fillId="0" borderId="123" xfId="1" applyNumberFormat="1" applyFont="1" applyFill="1" applyBorder="1" applyAlignment="1">
      <alignment horizontal="center"/>
    </xf>
    <xf numFmtId="165" fontId="23" fillId="13" borderId="109" xfId="1" applyNumberFormat="1" applyFont="1" applyFill="1" applyBorder="1" applyAlignment="1">
      <alignment horizontal="center"/>
    </xf>
    <xf numFmtId="165" fontId="23" fillId="13" borderId="12" xfId="1" applyNumberFormat="1" applyFont="1" applyFill="1" applyBorder="1" applyAlignment="1">
      <alignment horizontal="center"/>
    </xf>
    <xf numFmtId="165" fontId="23" fillId="13" borderId="123" xfId="1" applyNumberFormat="1" applyFont="1" applyFill="1" applyBorder="1" applyAlignment="1">
      <alignment horizontal="center"/>
    </xf>
    <xf numFmtId="0" fontId="4" fillId="14" borderId="22" xfId="3" applyFill="1" applyBorder="1" applyAlignment="1">
      <alignment horizontal="center"/>
    </xf>
    <xf numFmtId="0" fontId="4" fillId="14" borderId="23" xfId="3" applyFill="1" applyBorder="1" applyAlignment="1">
      <alignment horizontal="left"/>
    </xf>
    <xf numFmtId="0" fontId="4" fillId="14" borderId="124" xfId="3" applyFill="1" applyBorder="1" applyAlignment="1">
      <alignment horizontal="left"/>
    </xf>
    <xf numFmtId="0" fontId="23" fillId="0" borderId="125" xfId="3" applyFont="1" applyBorder="1" applyAlignment="1">
      <alignment horizontal="center"/>
    </xf>
    <xf numFmtId="1" fontId="23" fillId="0" borderId="22" xfId="1" applyNumberFormat="1" applyFont="1" applyFill="1" applyBorder="1" applyAlignment="1">
      <alignment horizontal="center"/>
    </xf>
    <xf numFmtId="1" fontId="23" fillId="0" borderId="23" xfId="1" applyNumberFormat="1" applyFont="1" applyFill="1" applyBorder="1" applyAlignment="1">
      <alignment horizontal="center"/>
    </xf>
    <xf numFmtId="1" fontId="23" fillId="0" borderId="25" xfId="1" applyNumberFormat="1" applyFont="1" applyFill="1" applyBorder="1" applyAlignment="1">
      <alignment horizontal="center"/>
    </xf>
    <xf numFmtId="1" fontId="23" fillId="0" borderId="126" xfId="1" applyNumberFormat="1" applyFont="1" applyFill="1" applyBorder="1" applyAlignment="1">
      <alignment horizontal="center"/>
    </xf>
    <xf numFmtId="1" fontId="23" fillId="0" borderId="125" xfId="1" applyNumberFormat="1" applyFont="1" applyFill="1" applyBorder="1" applyAlignment="1">
      <alignment horizontal="center"/>
    </xf>
    <xf numFmtId="1" fontId="23" fillId="0" borderId="124" xfId="1" applyNumberFormat="1" applyFont="1" applyFill="1" applyBorder="1" applyAlignment="1">
      <alignment horizontal="center"/>
    </xf>
    <xf numFmtId="0" fontId="23" fillId="0" borderId="22" xfId="3" applyFont="1" applyBorder="1" applyAlignment="1">
      <alignment horizontal="center"/>
    </xf>
    <xf numFmtId="0" fontId="23" fillId="0" borderId="23" xfId="3" applyFont="1" applyBorder="1" applyAlignment="1">
      <alignment horizontal="center"/>
    </xf>
    <xf numFmtId="0" fontId="23" fillId="0" borderId="25" xfId="3" applyFont="1" applyBorder="1" applyAlignment="1">
      <alignment horizontal="center"/>
    </xf>
    <xf numFmtId="0" fontId="23" fillId="0" borderId="127" xfId="3" applyFont="1" applyBorder="1" applyAlignment="1">
      <alignment horizontal="center"/>
    </xf>
    <xf numFmtId="3" fontId="23" fillId="0" borderId="128" xfId="3" applyNumberFormat="1" applyFont="1" applyBorder="1" applyAlignment="1">
      <alignment horizontal="center"/>
    </xf>
    <xf numFmtId="3" fontId="23" fillId="0" borderId="22" xfId="1" applyNumberFormat="1" applyFont="1" applyFill="1" applyBorder="1" applyAlignment="1">
      <alignment horizontal="center"/>
    </xf>
    <xf numFmtId="3" fontId="23" fillId="0" borderId="23" xfId="1" applyNumberFormat="1" applyFont="1" applyFill="1" applyBorder="1" applyAlignment="1">
      <alignment horizontal="center"/>
    </xf>
    <xf numFmtId="3" fontId="23" fillId="0" borderId="25" xfId="1" applyNumberFormat="1" applyFont="1" applyFill="1" applyBorder="1" applyAlignment="1">
      <alignment horizontal="center"/>
    </xf>
    <xf numFmtId="3" fontId="23" fillId="0" borderId="129" xfId="1" applyNumberFormat="1" applyFont="1" applyFill="1" applyBorder="1" applyAlignment="1">
      <alignment horizontal="center"/>
    </xf>
    <xf numFmtId="4" fontId="23" fillId="0" borderId="128" xfId="3" applyNumberFormat="1" applyFont="1" applyBorder="1" applyAlignment="1">
      <alignment horizontal="center"/>
    </xf>
    <xf numFmtId="4" fontId="23" fillId="0" borderId="22" xfId="1" applyNumberFormat="1" applyFont="1" applyFill="1" applyBorder="1" applyAlignment="1">
      <alignment horizontal="center"/>
    </xf>
    <xf numFmtId="4" fontId="23" fillId="0" borderId="23" xfId="1" applyNumberFormat="1" applyFont="1" applyFill="1" applyBorder="1" applyAlignment="1">
      <alignment horizontal="center"/>
    </xf>
    <xf numFmtId="4" fontId="23" fillId="0" borderId="25" xfId="1" applyNumberFormat="1" applyFont="1" applyFill="1" applyBorder="1" applyAlignment="1">
      <alignment horizontal="center"/>
    </xf>
    <xf numFmtId="0" fontId="23" fillId="0" borderId="130" xfId="3" applyFont="1" applyBorder="1" applyAlignment="1">
      <alignment horizontal="center"/>
    </xf>
    <xf numFmtId="2" fontId="23" fillId="0" borderId="124" xfId="3" applyNumberFormat="1" applyFont="1" applyBorder="1" applyAlignment="1">
      <alignment horizontal="center"/>
    </xf>
    <xf numFmtId="1" fontId="23" fillId="0" borderId="128" xfId="3" applyNumberFormat="1" applyFont="1" applyBorder="1" applyAlignment="1">
      <alignment horizontal="center"/>
    </xf>
    <xf numFmtId="1" fontId="23" fillId="0" borderId="23" xfId="3" applyNumberFormat="1" applyFont="1" applyBorder="1" applyAlignment="1">
      <alignment horizontal="center"/>
    </xf>
    <xf numFmtId="0" fontId="23" fillId="0" borderId="131" xfId="3" applyFont="1" applyBorder="1" applyAlignment="1">
      <alignment horizontal="center"/>
    </xf>
    <xf numFmtId="1" fontId="23" fillId="0" borderId="132" xfId="3" applyNumberFormat="1" applyFont="1" applyBorder="1" applyAlignment="1">
      <alignment horizontal="center"/>
    </xf>
    <xf numFmtId="164" fontId="23" fillId="0" borderId="25" xfId="3" applyNumberFormat="1" applyFont="1" applyBorder="1" applyAlignment="1">
      <alignment horizontal="center"/>
    </xf>
    <xf numFmtId="0" fontId="4" fillId="15" borderId="26" xfId="3" applyFill="1" applyBorder="1" applyAlignment="1">
      <alignment horizontal="center"/>
    </xf>
    <xf numFmtId="0" fontId="4" fillId="15" borderId="21" xfId="3" applyFill="1" applyBorder="1" applyAlignment="1">
      <alignment horizontal="left"/>
    </xf>
    <xf numFmtId="0" fontId="4" fillId="15" borderId="116" xfId="3" applyFill="1" applyBorder="1" applyAlignment="1">
      <alignment horizontal="left"/>
    </xf>
    <xf numFmtId="0" fontId="23" fillId="0" borderId="133" xfId="3" applyFont="1" applyBorder="1" applyAlignment="1">
      <alignment horizontal="center"/>
    </xf>
    <xf numFmtId="0" fontId="23" fillId="0" borderId="134" xfId="3" applyFont="1" applyBorder="1" applyAlignment="1">
      <alignment horizontal="center"/>
    </xf>
    <xf numFmtId="0" fontId="23" fillId="0" borderId="135" xfId="3" applyFont="1" applyBorder="1" applyAlignment="1">
      <alignment horizontal="center"/>
    </xf>
    <xf numFmtId="0" fontId="23" fillId="0" borderId="136" xfId="3" applyFont="1" applyBorder="1" applyAlignment="1">
      <alignment horizontal="center"/>
    </xf>
    <xf numFmtId="1" fontId="23" fillId="0" borderId="115" xfId="3" applyNumberFormat="1" applyFont="1" applyBorder="1" applyAlignment="1">
      <alignment horizontal="center"/>
    </xf>
    <xf numFmtId="165" fontId="23" fillId="0" borderId="137" xfId="1" applyNumberFormat="1" applyFont="1" applyFill="1" applyBorder="1" applyAlignment="1">
      <alignment horizontal="center"/>
    </xf>
    <xf numFmtId="0" fontId="23" fillId="0" borderId="138" xfId="3" applyFont="1" applyBorder="1" applyAlignment="1">
      <alignment horizontal="center"/>
    </xf>
    <xf numFmtId="1" fontId="23" fillId="0" borderId="134" xfId="3" applyNumberFormat="1" applyFont="1" applyBorder="1" applyAlignment="1">
      <alignment horizontal="center"/>
    </xf>
    <xf numFmtId="0" fontId="4" fillId="15" borderId="12" xfId="3" applyFill="1" applyBorder="1" applyAlignment="1">
      <alignment horizontal="center"/>
    </xf>
    <xf numFmtId="2" fontId="23" fillId="0" borderId="139" xfId="3" applyNumberFormat="1" applyFont="1" applyBorder="1" applyAlignment="1">
      <alignment horizontal="center"/>
    </xf>
    <xf numFmtId="0" fontId="4" fillId="15" borderId="140" xfId="3" applyFill="1" applyBorder="1" applyAlignment="1">
      <alignment horizontal="center"/>
    </xf>
    <xf numFmtId="0" fontId="4" fillId="15" borderId="141" xfId="3" applyFill="1" applyBorder="1" applyAlignment="1">
      <alignment horizontal="left"/>
    </xf>
    <xf numFmtId="0" fontId="4" fillId="15" borderId="142" xfId="3" applyFill="1" applyBorder="1" applyAlignment="1">
      <alignment horizontal="left"/>
    </xf>
    <xf numFmtId="0" fontId="23" fillId="0" borderId="88" xfId="3" applyFont="1" applyBorder="1" applyAlignment="1">
      <alignment horizontal="center"/>
    </xf>
    <xf numFmtId="1" fontId="23" fillId="0" borderId="140" xfId="1" applyNumberFormat="1" applyFont="1" applyFill="1" applyBorder="1" applyAlignment="1">
      <alignment horizontal="center"/>
    </xf>
    <xf numFmtId="1" fontId="23" fillId="0" borderId="141" xfId="1" applyNumberFormat="1" applyFont="1" applyFill="1" applyBorder="1" applyAlignment="1">
      <alignment horizontal="center"/>
    </xf>
    <xf numFmtId="1" fontId="23" fillId="0" borderId="143" xfId="1" applyNumberFormat="1" applyFont="1" applyFill="1" applyBorder="1" applyAlignment="1">
      <alignment horizontal="center"/>
    </xf>
    <xf numFmtId="1" fontId="23" fillId="0" borderId="89" xfId="1" applyNumberFormat="1" applyFont="1" applyFill="1" applyBorder="1" applyAlignment="1">
      <alignment horizontal="center"/>
    </xf>
    <xf numFmtId="1" fontId="23" fillId="0" borderId="88" xfId="1" applyNumberFormat="1" applyFont="1" applyFill="1" applyBorder="1" applyAlignment="1">
      <alignment horizontal="center"/>
    </xf>
    <xf numFmtId="1" fontId="23" fillId="0" borderId="142" xfId="1" applyNumberFormat="1" applyFont="1" applyFill="1" applyBorder="1" applyAlignment="1">
      <alignment horizontal="center"/>
    </xf>
    <xf numFmtId="0" fontId="23" fillId="0" borderId="140" xfId="3" applyFont="1" applyBorder="1" applyAlignment="1">
      <alignment horizontal="center"/>
    </xf>
    <xf numFmtId="0" fontId="23" fillId="0" borderId="141" xfId="3" applyFont="1" applyBorder="1" applyAlignment="1">
      <alignment horizontal="center"/>
    </xf>
    <xf numFmtId="0" fontId="23" fillId="0" borderId="143" xfId="3" applyFont="1" applyBorder="1" applyAlignment="1">
      <alignment horizontal="center"/>
    </xf>
    <xf numFmtId="0" fontId="23" fillId="0" borderId="90" xfId="3" applyFont="1" applyBorder="1" applyAlignment="1">
      <alignment horizontal="center"/>
    </xf>
    <xf numFmtId="3" fontId="23" fillId="0" borderId="111" xfId="3" applyNumberFormat="1" applyFont="1" applyBorder="1" applyAlignment="1">
      <alignment horizontal="center"/>
    </xf>
    <xf numFmtId="3" fontId="23" fillId="0" borderId="140" xfId="1" applyNumberFormat="1" applyFont="1" applyFill="1" applyBorder="1" applyAlignment="1">
      <alignment horizontal="center"/>
    </xf>
    <xf numFmtId="3" fontId="23" fillId="0" borderId="141" xfId="1" applyNumberFormat="1" applyFont="1" applyFill="1" applyBorder="1" applyAlignment="1">
      <alignment horizontal="center"/>
    </xf>
    <xf numFmtId="3" fontId="23" fillId="0" borderId="143" xfId="1" applyNumberFormat="1" applyFont="1" applyFill="1" applyBorder="1" applyAlignment="1">
      <alignment horizontal="center"/>
    </xf>
    <xf numFmtId="3" fontId="23" fillId="0" borderId="87" xfId="1" applyNumberFormat="1" applyFont="1" applyFill="1" applyBorder="1" applyAlignment="1">
      <alignment horizontal="center"/>
    </xf>
    <xf numFmtId="3" fontId="23" fillId="0" borderId="17" xfId="1" applyNumberFormat="1" applyFont="1" applyFill="1" applyBorder="1" applyAlignment="1">
      <alignment horizontal="center"/>
    </xf>
    <xf numFmtId="3" fontId="23" fillId="0" borderId="18" xfId="1" applyNumberFormat="1" applyFont="1" applyFill="1" applyBorder="1" applyAlignment="1">
      <alignment horizontal="center"/>
    </xf>
    <xf numFmtId="4" fontId="23" fillId="0" borderId="144" xfId="3" applyNumberFormat="1" applyFont="1" applyBorder="1" applyAlignment="1">
      <alignment horizontal="center"/>
    </xf>
    <xf numFmtId="4" fontId="23" fillId="0" borderId="140" xfId="1" applyNumberFormat="1" applyFont="1" applyFill="1" applyBorder="1" applyAlignment="1">
      <alignment horizontal="center"/>
    </xf>
    <xf numFmtId="4" fontId="23" fillId="0" borderId="141" xfId="1" applyNumberFormat="1" applyFont="1" applyFill="1" applyBorder="1" applyAlignment="1">
      <alignment horizontal="center"/>
    </xf>
    <xf numFmtId="4" fontId="23" fillId="0" borderId="143" xfId="1" applyNumberFormat="1" applyFont="1" applyFill="1" applyBorder="1" applyAlignment="1">
      <alignment horizontal="center"/>
    </xf>
    <xf numFmtId="0" fontId="23" fillId="0" borderId="145" xfId="3" applyFont="1" applyBorder="1" applyAlignment="1">
      <alignment horizontal="center"/>
    </xf>
    <xf numFmtId="2" fontId="23" fillId="0" borderId="146" xfId="3" applyNumberFormat="1" applyFont="1" applyBorder="1" applyAlignment="1">
      <alignment horizontal="center"/>
    </xf>
    <xf numFmtId="1" fontId="23" fillId="0" borderId="112" xfId="3" applyNumberFormat="1" applyFont="1" applyBorder="1" applyAlignment="1">
      <alignment horizontal="center"/>
    </xf>
    <xf numFmtId="1" fontId="23" fillId="0" borderId="30" xfId="3" applyNumberFormat="1" applyFont="1" applyBorder="1" applyAlignment="1">
      <alignment horizontal="center"/>
    </xf>
    <xf numFmtId="0" fontId="23" fillId="0" borderId="112" xfId="3" applyFont="1" applyBorder="1" applyAlignment="1">
      <alignment horizontal="center"/>
    </xf>
    <xf numFmtId="164" fontId="23" fillId="0" borderId="18" xfId="3" applyNumberFormat="1" applyFont="1" applyBorder="1" applyAlignment="1">
      <alignment horizontal="center"/>
    </xf>
    <xf numFmtId="1" fontId="0" fillId="0" borderId="0" xfId="0" applyNumberFormat="1"/>
    <xf numFmtId="0" fontId="10" fillId="0" borderId="74" xfId="2" applyFont="1" applyBorder="1" applyAlignment="1">
      <alignment horizontal="left" vertical="center"/>
    </xf>
    <xf numFmtId="0" fontId="10" fillId="0" borderId="75" xfId="2" applyFont="1" applyBorder="1" applyAlignment="1">
      <alignment horizontal="left" vertical="center"/>
    </xf>
    <xf numFmtId="0" fontId="10" fillId="0" borderId="76" xfId="2" applyFont="1" applyBorder="1" applyAlignment="1">
      <alignment horizontal="left" vertical="center"/>
    </xf>
    <xf numFmtId="0" fontId="10" fillId="0" borderId="77" xfId="2" applyFont="1" applyBorder="1" applyAlignment="1">
      <alignment horizontal="left" vertical="center"/>
    </xf>
    <xf numFmtId="165" fontId="23" fillId="16" borderId="103" xfId="1" applyNumberFormat="1" applyFont="1" applyFill="1" applyBorder="1" applyAlignment="1">
      <alignment horizontal="center"/>
    </xf>
    <xf numFmtId="165" fontId="23" fillId="16" borderId="115" xfId="1" applyNumberFormat="1" applyFont="1" applyFill="1" applyBorder="1" applyAlignment="1">
      <alignment horizontal="center"/>
    </xf>
    <xf numFmtId="165" fontId="23" fillId="16" borderId="128" xfId="1" applyNumberFormat="1" applyFont="1" applyFill="1" applyBorder="1" applyAlignment="1">
      <alignment horizontal="center"/>
    </xf>
    <xf numFmtId="165" fontId="23" fillId="16" borderId="144" xfId="1" applyNumberFormat="1" applyFont="1" applyFill="1" applyBorder="1" applyAlignment="1">
      <alignment horizontal="center"/>
    </xf>
    <xf numFmtId="165" fontId="23" fillId="16" borderId="112" xfId="1" applyNumberFormat="1" applyFont="1" applyFill="1" applyBorder="1" applyAlignment="1">
      <alignment horizontal="center"/>
    </xf>
    <xf numFmtId="165" fontId="23" fillId="16" borderId="100" xfId="1" applyNumberFormat="1" applyFont="1" applyFill="1" applyBorder="1" applyAlignment="1">
      <alignment horizontal="center"/>
    </xf>
    <xf numFmtId="165" fontId="23" fillId="16" borderId="27" xfId="1" applyNumberFormat="1" applyFont="1" applyFill="1" applyBorder="1" applyAlignment="1">
      <alignment horizontal="center"/>
    </xf>
    <xf numFmtId="165" fontId="23" fillId="16" borderId="24" xfId="1" applyNumberFormat="1" applyFont="1" applyFill="1" applyBorder="1" applyAlignment="1">
      <alignment horizontal="center"/>
    </xf>
    <xf numFmtId="165" fontId="23" fillId="16" borderId="20" xfId="1" applyNumberFormat="1" applyFont="1" applyFill="1" applyBorder="1" applyAlignment="1">
      <alignment horizontal="center"/>
    </xf>
    <xf numFmtId="165" fontId="23" fillId="16" borderId="147" xfId="1" applyNumberFormat="1" applyFont="1" applyFill="1" applyBorder="1" applyAlignment="1">
      <alignment horizontal="center"/>
    </xf>
    <xf numFmtId="165" fontId="23" fillId="16" borderId="31" xfId="1" applyNumberFormat="1" applyFont="1" applyFill="1" applyBorder="1" applyAlignment="1">
      <alignment horizontal="center"/>
    </xf>
    <xf numFmtId="165" fontId="23" fillId="16" borderId="97" xfId="1" applyNumberFormat="1" applyFont="1" applyFill="1" applyBorder="1" applyAlignment="1">
      <alignment horizontal="center"/>
    </xf>
    <xf numFmtId="9" fontId="0" fillId="0" borderId="0" xfId="1" applyFont="1"/>
    <xf numFmtId="0" fontId="23" fillId="16" borderId="83" xfId="5" applyFont="1" applyFill="1" applyBorder="1" applyAlignment="1">
      <alignment horizontal="center" textRotation="90"/>
    </xf>
    <xf numFmtId="165" fontId="0" fillId="0" borderId="0" xfId="1" applyNumberFormat="1" applyFont="1" applyFill="1"/>
    <xf numFmtId="165" fontId="23" fillId="16" borderId="83" xfId="1" applyNumberFormat="1" applyFont="1" applyFill="1" applyBorder="1" applyAlignment="1">
      <alignment horizontal="center" textRotation="90"/>
    </xf>
    <xf numFmtId="165" fontId="23" fillId="16" borderId="97" xfId="1" applyNumberFormat="1" applyFont="1" applyFill="1" applyBorder="1" applyAlignment="1">
      <alignment horizontal="center" textRotation="90"/>
    </xf>
    <xf numFmtId="165" fontId="23" fillId="16" borderId="7" xfId="1" applyNumberFormat="1" applyFont="1" applyFill="1" applyBorder="1" applyAlignment="1">
      <alignment horizontal="center"/>
    </xf>
    <xf numFmtId="165" fontId="23" fillId="16" borderId="120" xfId="1" applyNumberFormat="1" applyFont="1" applyFill="1" applyBorder="1" applyAlignment="1">
      <alignment horizontal="center"/>
    </xf>
    <xf numFmtId="165" fontId="23" fillId="16" borderId="129" xfId="1" applyNumberFormat="1" applyFont="1" applyFill="1" applyBorder="1" applyAlignment="1">
      <alignment horizontal="center"/>
    </xf>
    <xf numFmtId="165" fontId="23" fillId="16" borderId="87" xfId="1" applyNumberFormat="1" applyFont="1" applyFill="1" applyBorder="1" applyAlignment="1">
      <alignment horizontal="center"/>
    </xf>
    <xf numFmtId="165" fontId="23" fillId="16" borderId="15" xfId="1" applyNumberFormat="1" applyFont="1" applyFill="1" applyBorder="1" applyAlignment="1">
      <alignment horizontal="center"/>
    </xf>
    <xf numFmtId="165" fontId="23" fillId="16" borderId="79" xfId="1" applyNumberFormat="1" applyFont="1" applyFill="1" applyBorder="1" applyAlignment="1">
      <alignment horizontal="center"/>
    </xf>
    <xf numFmtId="165" fontId="23" fillId="16" borderId="148" xfId="1" applyNumberFormat="1" applyFont="1" applyFill="1" applyBorder="1" applyAlignment="1">
      <alignment horizontal="center" textRotation="90"/>
    </xf>
    <xf numFmtId="165" fontId="23" fillId="16" borderId="4" xfId="1" applyNumberFormat="1" applyFont="1" applyFill="1" applyBorder="1" applyAlignment="1">
      <alignment horizontal="center" textRotation="90"/>
    </xf>
    <xf numFmtId="165" fontId="23" fillId="16" borderId="19" xfId="1" applyNumberFormat="1" applyFont="1" applyFill="1" applyBorder="1" applyAlignment="1">
      <alignment horizontal="center"/>
    </xf>
    <xf numFmtId="165" fontId="23" fillId="16" borderId="21" xfId="1" applyNumberFormat="1" applyFont="1" applyFill="1" applyBorder="1" applyAlignment="1">
      <alignment horizontal="center"/>
    </xf>
    <xf numFmtId="165" fontId="23" fillId="16" borderId="23" xfId="1" applyNumberFormat="1" applyFont="1" applyFill="1" applyBorder="1" applyAlignment="1">
      <alignment horizontal="center"/>
    </xf>
    <xf numFmtId="165" fontId="23" fillId="16" borderId="141" xfId="1" applyNumberFormat="1" applyFont="1" applyFill="1" applyBorder="1" applyAlignment="1">
      <alignment horizontal="center"/>
    </xf>
    <xf numFmtId="165" fontId="23" fillId="16" borderId="30" xfId="1" applyNumberFormat="1" applyFont="1" applyFill="1" applyBorder="1" applyAlignment="1">
      <alignment horizontal="center"/>
    </xf>
    <xf numFmtId="165" fontId="23" fillId="16" borderId="94" xfId="1" applyNumberFormat="1" applyFont="1" applyFill="1" applyBorder="1" applyAlignment="1">
      <alignment horizontal="center"/>
    </xf>
    <xf numFmtId="165" fontId="23" fillId="16" borderId="5" xfId="1" applyNumberFormat="1" applyFont="1" applyFill="1" applyBorder="1" applyAlignment="1">
      <alignment horizontal="center" textRotation="90"/>
    </xf>
    <xf numFmtId="165" fontId="23" fillId="16" borderId="96" xfId="1" applyNumberFormat="1" applyFont="1" applyFill="1" applyBorder="1" applyAlignment="1">
      <alignment horizontal="center" textRotation="90"/>
    </xf>
    <xf numFmtId="165" fontId="23" fillId="16" borderId="150" xfId="1" applyNumberFormat="1" applyFont="1" applyFill="1" applyBorder="1" applyAlignment="1">
      <alignment horizontal="center"/>
    </xf>
    <xf numFmtId="165" fontId="23" fillId="16" borderId="149" xfId="1" applyNumberFormat="1" applyFont="1" applyFill="1" applyBorder="1" applyAlignment="1">
      <alignment horizontal="center"/>
    </xf>
    <xf numFmtId="165" fontId="23" fillId="16" borderId="105" xfId="1" applyNumberFormat="1" applyFont="1" applyFill="1" applyBorder="1" applyAlignment="1">
      <alignment horizontal="center"/>
    </xf>
    <xf numFmtId="165" fontId="23" fillId="16" borderId="117" xfId="1" applyNumberFormat="1" applyFont="1" applyFill="1" applyBorder="1" applyAlignment="1">
      <alignment horizontal="center"/>
    </xf>
    <xf numFmtId="165" fontId="23" fillId="16" borderId="25" xfId="1" applyNumberFormat="1" applyFont="1" applyFill="1" applyBorder="1" applyAlignment="1">
      <alignment horizontal="center"/>
    </xf>
    <xf numFmtId="165" fontId="23" fillId="16" borderId="135" xfId="1" applyNumberFormat="1" applyFont="1" applyFill="1" applyBorder="1" applyAlignment="1">
      <alignment horizontal="center"/>
    </xf>
    <xf numFmtId="165" fontId="23" fillId="16" borderId="88" xfId="1" applyNumberFormat="1" applyFont="1" applyFill="1" applyBorder="1" applyAlignment="1">
      <alignment horizontal="center"/>
    </xf>
    <xf numFmtId="165" fontId="23" fillId="16" borderId="16" xfId="1" applyNumberFormat="1" applyFont="1" applyFill="1" applyBorder="1" applyAlignment="1">
      <alignment horizontal="center"/>
    </xf>
    <xf numFmtId="165" fontId="23" fillId="16" borderId="81" xfId="1" applyNumberFormat="1" applyFont="1" applyFill="1" applyBorder="1" applyAlignment="1">
      <alignment horizontal="center"/>
    </xf>
    <xf numFmtId="165" fontId="23" fillId="16" borderId="151" xfId="1" applyNumberFormat="1" applyFont="1" applyFill="1" applyBorder="1" applyAlignment="1">
      <alignment horizontal="center"/>
    </xf>
    <xf numFmtId="165" fontId="23" fillId="16" borderId="84" xfId="1" applyNumberFormat="1" applyFont="1" applyFill="1" applyBorder="1" applyAlignment="1">
      <alignment horizontal="center" textRotation="90"/>
    </xf>
    <xf numFmtId="165" fontId="23" fillId="16" borderId="10" xfId="1" applyNumberFormat="1" applyFont="1" applyFill="1" applyBorder="1" applyAlignment="1">
      <alignment horizontal="center"/>
    </xf>
    <xf numFmtId="165" fontId="23" fillId="16" borderId="4" xfId="1" applyNumberFormat="1" applyFont="1" applyFill="1" applyBorder="1" applyAlignment="1">
      <alignment horizontal="center" textRotation="90" wrapText="1"/>
    </xf>
    <xf numFmtId="165" fontId="24" fillId="16" borderId="105" xfId="1" applyNumberFormat="1" applyFont="1" applyFill="1" applyBorder="1" applyAlignment="1">
      <alignment horizontal="center"/>
    </xf>
    <xf numFmtId="165" fontId="24" fillId="16" borderId="11" xfId="1" applyNumberFormat="1" applyFont="1" applyFill="1" applyBorder="1" applyAlignment="1">
      <alignment horizontal="center"/>
    </xf>
    <xf numFmtId="165" fontId="23" fillId="16" borderId="109" xfId="1" applyNumberFormat="1" applyFont="1" applyFill="1" applyBorder="1" applyAlignment="1">
      <alignment horizontal="center"/>
    </xf>
    <xf numFmtId="165" fontId="24" fillId="16" borderId="16" xfId="1" applyNumberFormat="1" applyFont="1" applyFill="1" applyBorder="1" applyAlignment="1">
      <alignment horizontal="center"/>
    </xf>
    <xf numFmtId="9" fontId="24" fillId="16" borderId="7" xfId="1" applyFont="1" applyFill="1" applyBorder="1" applyAlignment="1">
      <alignment horizontal="center"/>
    </xf>
    <xf numFmtId="165" fontId="24" fillId="16" borderId="10" xfId="1" applyNumberFormat="1" applyFont="1" applyFill="1" applyBorder="1" applyAlignment="1">
      <alignment horizontal="center"/>
    </xf>
    <xf numFmtId="165" fontId="23" fillId="16" borderId="131" xfId="1" applyNumberFormat="1" applyFont="1" applyFill="1" applyBorder="1" applyAlignment="1">
      <alignment horizontal="center"/>
    </xf>
    <xf numFmtId="165" fontId="24" fillId="16" borderId="15" xfId="1" applyNumberFormat="1" applyFont="1" applyFill="1" applyBorder="1" applyAlignment="1">
      <alignment horizontal="center"/>
    </xf>
    <xf numFmtId="9" fontId="0" fillId="0" borderId="0" xfId="1" applyFont="1" applyFill="1"/>
    <xf numFmtId="165" fontId="23" fillId="16" borderId="152" xfId="1" applyNumberFormat="1" applyFont="1" applyFill="1" applyBorder="1" applyAlignment="1">
      <alignment horizontal="center"/>
    </xf>
    <xf numFmtId="0" fontId="26" fillId="0" borderId="0" xfId="4" applyFont="1"/>
    <xf numFmtId="0" fontId="27" fillId="0" borderId="0" xfId="4" applyFont="1"/>
    <xf numFmtId="167" fontId="28" fillId="0" borderId="36" xfId="2" applyNumberFormat="1" applyFont="1" applyBorder="1" applyAlignment="1">
      <alignment horizontal="center" vertical="center" wrapText="1"/>
    </xf>
    <xf numFmtId="3" fontId="10" fillId="0" borderId="36" xfId="2" applyNumberFormat="1" applyFont="1" applyBorder="1" applyAlignment="1">
      <alignment horizontal="center" vertical="center"/>
    </xf>
    <xf numFmtId="168" fontId="28" fillId="0" borderId="37" xfId="2" applyNumberFormat="1" applyFont="1" applyBorder="1" applyAlignment="1">
      <alignment horizontal="center" vertical="center" wrapText="1"/>
    </xf>
    <xf numFmtId="165" fontId="10" fillId="0" borderId="37" xfId="1" applyNumberFormat="1" applyFont="1" applyBorder="1" applyAlignment="1">
      <alignment horizontal="center" vertical="center"/>
    </xf>
    <xf numFmtId="3" fontId="10" fillId="0" borderId="155" xfId="2" applyNumberFormat="1" applyFont="1" applyBorder="1" applyAlignment="1">
      <alignment horizontal="center" vertical="center"/>
    </xf>
    <xf numFmtId="168" fontId="28" fillId="0" borderId="156" xfId="2" applyNumberFormat="1" applyFont="1" applyBorder="1" applyAlignment="1">
      <alignment horizontal="center" vertical="center" wrapText="1"/>
    </xf>
    <xf numFmtId="167" fontId="11" fillId="2" borderId="41" xfId="1" applyNumberFormat="1" applyFont="1" applyFill="1" applyBorder="1" applyAlignment="1">
      <alignment horizontal="center" vertical="center"/>
    </xf>
    <xf numFmtId="49" fontId="11" fillId="2" borderId="41" xfId="1" applyNumberFormat="1" applyFont="1" applyFill="1" applyBorder="1" applyAlignment="1">
      <alignment horizontal="center" vertical="center"/>
    </xf>
    <xf numFmtId="3" fontId="10" fillId="4" borderId="36" xfId="2" applyNumberFormat="1" applyFont="1" applyFill="1" applyBorder="1" applyAlignment="1">
      <alignment horizontal="center" vertical="center"/>
    </xf>
    <xf numFmtId="167" fontId="28" fillId="4" borderId="36" xfId="2" applyNumberFormat="1" applyFont="1" applyFill="1" applyBorder="1" applyAlignment="1">
      <alignment horizontal="center" vertical="center" wrapText="1"/>
    </xf>
    <xf numFmtId="168" fontId="28" fillId="4" borderId="37" xfId="2" applyNumberFormat="1" applyFont="1" applyFill="1" applyBorder="1" applyAlignment="1">
      <alignment horizontal="center" vertical="center" wrapText="1"/>
    </xf>
    <xf numFmtId="0" fontId="10" fillId="0" borderId="157" xfId="2" applyFont="1" applyBorder="1" applyAlignment="1">
      <alignment horizontal="left" vertical="center"/>
    </xf>
    <xf numFmtId="0" fontId="10" fillId="4" borderId="158" xfId="2" applyFont="1" applyFill="1" applyBorder="1" applyAlignment="1">
      <alignment horizontal="left" vertical="center"/>
    </xf>
    <xf numFmtId="0" fontId="10" fillId="0" borderId="158" xfId="2" applyFont="1" applyBorder="1" applyAlignment="1">
      <alignment horizontal="left" vertical="center"/>
    </xf>
    <xf numFmtId="0" fontId="10" fillId="0" borderId="159" xfId="2" applyFont="1" applyBorder="1" applyAlignment="1">
      <alignment horizontal="left" vertical="center"/>
    </xf>
    <xf numFmtId="0" fontId="10" fillId="0" borderId="160" xfId="2" applyFont="1" applyBorder="1" applyAlignment="1">
      <alignment horizontal="left" vertical="center"/>
    </xf>
    <xf numFmtId="0" fontId="8" fillId="2" borderId="59" xfId="4" applyFont="1" applyFill="1" applyBorder="1" applyAlignment="1">
      <alignment horizontal="center" vertical="center"/>
    </xf>
    <xf numFmtId="168" fontId="8" fillId="2" borderId="59" xfId="1" applyNumberFormat="1" applyFont="1" applyFill="1" applyBorder="1" applyAlignment="1">
      <alignment horizontal="center" vertical="center"/>
    </xf>
    <xf numFmtId="168" fontId="28" fillId="4" borderId="45" xfId="2" applyNumberFormat="1" applyFont="1" applyFill="1" applyBorder="1" applyAlignment="1">
      <alignment horizontal="center" vertical="center" wrapText="1"/>
    </xf>
    <xf numFmtId="168" fontId="28" fillId="0" borderId="45" xfId="2" applyNumberFormat="1" applyFont="1" applyBorder="1" applyAlignment="1">
      <alignment horizontal="center" vertical="center" wrapText="1"/>
    </xf>
    <xf numFmtId="168" fontId="28" fillId="0" borderId="46" xfId="2" applyNumberFormat="1" applyFont="1" applyBorder="1" applyAlignment="1">
      <alignment horizontal="center" vertical="center" wrapText="1"/>
    </xf>
    <xf numFmtId="0" fontId="6" fillId="0" borderId="162" xfId="4" applyFont="1" applyBorder="1"/>
    <xf numFmtId="3" fontId="10" fillId="0" borderId="34" xfId="2" applyNumberFormat="1" applyFont="1" applyBorder="1" applyAlignment="1">
      <alignment horizontal="center" vertical="center"/>
    </xf>
    <xf numFmtId="3" fontId="10" fillId="0" borderId="34" xfId="2" applyNumberFormat="1" applyFont="1" applyBorder="1" applyAlignment="1">
      <alignment horizontal="center" vertical="center" wrapText="1"/>
    </xf>
    <xf numFmtId="167" fontId="28" fillId="0" borderId="34" xfId="2" applyNumberFormat="1" applyFont="1" applyBorder="1" applyAlignment="1">
      <alignment horizontal="center" vertical="center" wrapText="1"/>
    </xf>
    <xf numFmtId="168" fontId="28" fillId="0" borderId="35" xfId="2" applyNumberFormat="1" applyFont="1" applyBorder="1" applyAlignment="1">
      <alignment horizontal="center" vertical="center" wrapText="1"/>
    </xf>
    <xf numFmtId="165" fontId="10" fillId="0" borderId="35" xfId="1" applyNumberFormat="1" applyFont="1" applyBorder="1" applyAlignment="1">
      <alignment horizontal="center" vertical="center"/>
    </xf>
    <xf numFmtId="168" fontId="28" fillId="0" borderId="68" xfId="2" applyNumberFormat="1" applyFont="1" applyBorder="1" applyAlignment="1">
      <alignment horizontal="center" vertical="center" wrapText="1"/>
    </xf>
    <xf numFmtId="0" fontId="8" fillId="2" borderId="165" xfId="4" applyFont="1" applyFill="1" applyBorder="1" applyAlignment="1">
      <alignment horizontal="center" vertical="center"/>
    </xf>
    <xf numFmtId="0" fontId="11" fillId="2" borderId="59" xfId="4" applyFont="1" applyFill="1" applyBorder="1" applyAlignment="1">
      <alignment horizontal="center" vertical="center"/>
    </xf>
    <xf numFmtId="0" fontId="11" fillId="2" borderId="60" xfId="4" applyFont="1" applyFill="1" applyBorder="1" applyAlignment="1">
      <alignment horizontal="center" vertical="center"/>
    </xf>
    <xf numFmtId="0" fontId="8" fillId="2" borderId="168" xfId="4" applyFont="1" applyFill="1" applyBorder="1" applyAlignment="1">
      <alignment horizontal="center" vertical="center"/>
    </xf>
    <xf numFmtId="0" fontId="30" fillId="0" borderId="0" xfId="4" applyFont="1"/>
    <xf numFmtId="165" fontId="10" fillId="0" borderId="34" xfId="1" applyNumberFormat="1" applyFont="1" applyBorder="1" applyAlignment="1">
      <alignment horizontal="center" vertical="center"/>
    </xf>
    <xf numFmtId="165" fontId="10" fillId="0" borderId="36" xfId="1" applyNumberFormat="1" applyFont="1" applyBorder="1" applyAlignment="1">
      <alignment horizontal="center" vertical="center"/>
    </xf>
    <xf numFmtId="165" fontId="10" fillId="0" borderId="39" xfId="1" applyNumberFormat="1" applyFont="1" applyBorder="1" applyAlignment="1">
      <alignment horizontal="center" vertical="center"/>
    </xf>
    <xf numFmtId="165" fontId="10" fillId="0" borderId="38" xfId="1" applyNumberFormat="1" applyFont="1" applyBorder="1" applyAlignment="1">
      <alignment horizontal="center" vertical="center"/>
    </xf>
    <xf numFmtId="0" fontId="32" fillId="0" borderId="0" xfId="4" applyFont="1" applyAlignment="1">
      <alignment horizontal="right" vertical="center"/>
    </xf>
    <xf numFmtId="165" fontId="32" fillId="0" borderId="0" xfId="1" applyNumberFormat="1" applyFont="1" applyFill="1" applyBorder="1" applyAlignment="1">
      <alignment horizontal="center" vertical="center"/>
    </xf>
    <xf numFmtId="0" fontId="33" fillId="0" borderId="0" xfId="4" applyFont="1"/>
    <xf numFmtId="0" fontId="6" fillId="0" borderId="0" xfId="4" applyFont="1" applyAlignment="1">
      <alignment horizontal="center" vertical="center" wrapText="1"/>
    </xf>
    <xf numFmtId="3" fontId="10" fillId="0" borderId="47" xfId="2" applyNumberFormat="1" applyFont="1" applyBorder="1" applyAlignment="1">
      <alignment horizontal="center" vertical="center"/>
    </xf>
    <xf numFmtId="166" fontId="10" fillId="0" borderId="37" xfId="1" applyNumberFormat="1" applyFont="1" applyBorder="1" applyAlignment="1">
      <alignment horizontal="center" vertical="center"/>
    </xf>
    <xf numFmtId="166" fontId="10" fillId="0" borderId="39" xfId="1" applyNumberFormat="1" applyFont="1" applyBorder="1" applyAlignment="1">
      <alignment horizontal="center" vertical="center"/>
    </xf>
    <xf numFmtId="168" fontId="34" fillId="2" borderId="41" xfId="1" applyNumberFormat="1" applyFont="1" applyFill="1" applyBorder="1" applyAlignment="1">
      <alignment horizontal="center" vertical="center"/>
    </xf>
    <xf numFmtId="167" fontId="34" fillId="2" borderId="41" xfId="1" applyNumberFormat="1" applyFont="1" applyFill="1" applyBorder="1" applyAlignment="1">
      <alignment horizontal="center" vertical="center"/>
    </xf>
    <xf numFmtId="167" fontId="28" fillId="0" borderId="47" xfId="2" applyNumberFormat="1" applyFont="1" applyBorder="1" applyAlignment="1">
      <alignment horizontal="center" vertical="center"/>
    </xf>
    <xf numFmtId="3" fontId="11" fillId="2" borderId="41" xfId="4" applyNumberFormat="1" applyFont="1" applyFill="1" applyBorder="1" applyAlignment="1">
      <alignment horizontal="center" vertical="center"/>
    </xf>
    <xf numFmtId="165" fontId="10" fillId="0" borderId="155" xfId="1" applyNumberFormat="1" applyFont="1" applyBorder="1" applyAlignment="1">
      <alignment horizontal="center" vertical="center"/>
    </xf>
    <xf numFmtId="165" fontId="10" fillId="0" borderId="47" xfId="1" applyNumberFormat="1" applyFont="1" applyBorder="1" applyAlignment="1">
      <alignment horizontal="center" vertical="center"/>
    </xf>
    <xf numFmtId="168" fontId="35" fillId="2" borderId="59" xfId="1" applyNumberFormat="1" applyFont="1" applyFill="1" applyBorder="1" applyAlignment="1">
      <alignment horizontal="center" vertical="center"/>
    </xf>
    <xf numFmtId="3" fontId="8" fillId="2" borderId="59" xfId="4" applyNumberFormat="1" applyFont="1" applyFill="1" applyBorder="1" applyAlignment="1">
      <alignment horizontal="center" vertical="center"/>
    </xf>
    <xf numFmtId="167" fontId="34" fillId="2" borderId="59" xfId="1" applyNumberFormat="1" applyFont="1" applyFill="1" applyBorder="1" applyAlignment="1">
      <alignment horizontal="center" vertical="center"/>
    </xf>
    <xf numFmtId="167" fontId="28" fillId="0" borderId="49" xfId="2" applyNumberFormat="1" applyFont="1" applyBorder="1" applyAlignment="1">
      <alignment horizontal="center" vertical="center" wrapText="1"/>
    </xf>
    <xf numFmtId="167" fontId="34" fillId="2" borderId="58" xfId="1" applyNumberFormat="1" applyFont="1" applyFill="1" applyBorder="1" applyAlignment="1">
      <alignment horizontal="center" vertical="center"/>
    </xf>
    <xf numFmtId="167" fontId="28" fillId="0" borderId="50" xfId="2" applyNumberFormat="1" applyFont="1" applyBorder="1" applyAlignment="1">
      <alignment horizontal="center" vertical="center" wrapText="1"/>
    </xf>
    <xf numFmtId="167" fontId="34" fillId="2" borderId="60" xfId="1" applyNumberFormat="1" applyFont="1" applyFill="1" applyBorder="1" applyAlignment="1">
      <alignment horizontal="center" vertical="center"/>
    </xf>
    <xf numFmtId="166" fontId="10" fillId="0" borderId="35" xfId="1" applyNumberFormat="1" applyFont="1" applyBorder="1" applyAlignment="1">
      <alignment horizontal="center" vertical="center"/>
    </xf>
    <xf numFmtId="167" fontId="28" fillId="0" borderId="69" xfId="2" applyNumberFormat="1" applyFont="1" applyBorder="1" applyAlignment="1">
      <alignment horizontal="center" vertical="center" wrapText="1"/>
    </xf>
    <xf numFmtId="167" fontId="28" fillId="4" borderId="49" xfId="2" applyNumberFormat="1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/>
    </xf>
    <xf numFmtId="168" fontId="28" fillId="0" borderId="44" xfId="2" applyNumberFormat="1" applyFont="1" applyBorder="1" applyAlignment="1">
      <alignment horizontal="center" vertical="center" wrapText="1"/>
    </xf>
    <xf numFmtId="168" fontId="34" fillId="2" borderId="58" xfId="1" applyNumberFormat="1" applyFont="1" applyFill="1" applyBorder="1" applyAlignment="1">
      <alignment horizontal="center" vertical="center"/>
    </xf>
    <xf numFmtId="168" fontId="28" fillId="0" borderId="180" xfId="2" applyNumberFormat="1" applyFont="1" applyBorder="1" applyAlignment="1">
      <alignment horizontal="center" vertical="center" wrapText="1"/>
    </xf>
    <xf numFmtId="168" fontId="36" fillId="0" borderId="37" xfId="1" applyNumberFormat="1" applyFont="1" applyBorder="1" applyAlignment="1">
      <alignment horizontal="center" vertical="center"/>
    </xf>
    <xf numFmtId="165" fontId="8" fillId="2" borderId="167" xfId="1" applyNumberFormat="1" applyFont="1" applyFill="1" applyBorder="1" applyAlignment="1">
      <alignment horizontal="center" vertical="center"/>
    </xf>
    <xf numFmtId="168" fontId="35" fillId="2" borderId="60" xfId="1" applyNumberFormat="1" applyFont="1" applyFill="1" applyBorder="1" applyAlignment="1">
      <alignment horizontal="center" vertical="center"/>
    </xf>
    <xf numFmtId="168" fontId="36" fillId="0" borderId="45" xfId="1" applyNumberFormat="1" applyFont="1" applyBorder="1" applyAlignment="1">
      <alignment horizontal="center" vertical="center"/>
    </xf>
    <xf numFmtId="0" fontId="8" fillId="0" borderId="0" xfId="4" applyFont="1" applyAlignment="1">
      <alignment horizontal="right" vertical="center"/>
    </xf>
    <xf numFmtId="49" fontId="10" fillId="0" borderId="35" xfId="1" applyNumberFormat="1" applyFont="1" applyBorder="1" applyAlignment="1">
      <alignment horizontal="center" vertical="center"/>
    </xf>
    <xf numFmtId="49" fontId="10" fillId="0" borderId="34" xfId="1" applyNumberFormat="1" applyFont="1" applyBorder="1" applyAlignment="1">
      <alignment horizontal="center" vertical="center"/>
    </xf>
    <xf numFmtId="3" fontId="10" fillId="0" borderId="34" xfId="1" applyNumberFormat="1" applyFont="1" applyBorder="1" applyAlignment="1">
      <alignment horizontal="center" vertical="center"/>
    </xf>
    <xf numFmtId="169" fontId="6" fillId="0" borderId="0" xfId="4" applyNumberFormat="1" applyFont="1"/>
    <xf numFmtId="49" fontId="10" fillId="0" borderId="37" xfId="1" applyNumberFormat="1" applyFont="1" applyBorder="1" applyAlignment="1">
      <alignment horizontal="center" vertical="center"/>
    </xf>
    <xf numFmtId="49" fontId="10" fillId="0" borderId="36" xfId="1" applyNumberFormat="1" applyFont="1" applyBorder="1" applyAlignment="1">
      <alignment horizontal="center" vertical="center"/>
    </xf>
    <xf numFmtId="3" fontId="10" fillId="0" borderId="36" xfId="1" applyNumberFormat="1" applyFont="1" applyBorder="1" applyAlignment="1">
      <alignment horizontal="center" vertical="center"/>
    </xf>
    <xf numFmtId="49" fontId="10" fillId="0" borderId="39" xfId="1" applyNumberFormat="1" applyFont="1" applyBorder="1" applyAlignment="1">
      <alignment horizontal="center" vertical="center"/>
    </xf>
    <xf numFmtId="49" fontId="10" fillId="0" borderId="38" xfId="1" applyNumberFormat="1" applyFont="1" applyBorder="1" applyAlignment="1">
      <alignment horizontal="center" vertical="center"/>
    </xf>
    <xf numFmtId="49" fontId="10" fillId="0" borderId="38" xfId="1" quotePrefix="1" applyNumberFormat="1" applyFont="1" applyBorder="1" applyAlignment="1">
      <alignment horizontal="center" vertical="center"/>
    </xf>
    <xf numFmtId="165" fontId="11" fillId="2" borderId="183" xfId="1" applyNumberFormat="1" applyFont="1" applyFill="1" applyBorder="1" applyAlignment="1">
      <alignment horizontal="center" vertical="center"/>
    </xf>
    <xf numFmtId="3" fontId="11" fillId="2" borderId="183" xfId="1" applyNumberFormat="1" applyFont="1" applyFill="1" applyBorder="1" applyAlignment="1">
      <alignment horizontal="center" vertical="center"/>
    </xf>
    <xf numFmtId="4" fontId="11" fillId="2" borderId="183" xfId="1" applyNumberFormat="1" applyFont="1" applyFill="1" applyBorder="1" applyAlignment="1">
      <alignment horizontal="center" vertical="center"/>
    </xf>
    <xf numFmtId="3" fontId="11" fillId="2" borderId="183" xfId="1" quotePrefix="1" applyNumberFormat="1" applyFont="1" applyFill="1" applyBorder="1" applyAlignment="1">
      <alignment horizontal="center" vertical="center"/>
    </xf>
    <xf numFmtId="49" fontId="10" fillId="0" borderId="34" xfId="1" quotePrefix="1" applyNumberFormat="1" applyFont="1" applyBorder="1" applyAlignment="1">
      <alignment horizontal="center" vertical="center"/>
    </xf>
    <xf numFmtId="3" fontId="10" fillId="0" borderId="38" xfId="1" applyNumberFormat="1" applyFont="1" applyBorder="1" applyAlignment="1">
      <alignment horizontal="center" vertical="center"/>
    </xf>
    <xf numFmtId="49" fontId="10" fillId="4" borderId="37" xfId="1" applyNumberFormat="1" applyFont="1" applyFill="1" applyBorder="1" applyAlignment="1">
      <alignment horizontal="center" vertical="center"/>
    </xf>
    <xf numFmtId="49" fontId="10" fillId="4" borderId="36" xfId="1" applyNumberFormat="1" applyFont="1" applyFill="1" applyBorder="1" applyAlignment="1">
      <alignment horizontal="center" vertical="center"/>
    </xf>
    <xf numFmtId="0" fontId="10" fillId="0" borderId="187" xfId="4" applyFont="1" applyBorder="1" applyAlignment="1">
      <alignment horizontal="center" vertical="center" wrapText="1"/>
    </xf>
    <xf numFmtId="0" fontId="10" fillId="0" borderId="188" xfId="4" applyFont="1" applyBorder="1" applyAlignment="1">
      <alignment horizontal="center" vertical="center" wrapText="1"/>
    </xf>
    <xf numFmtId="0" fontId="10" fillId="0" borderId="189" xfId="4" applyFont="1" applyBorder="1" applyAlignment="1">
      <alignment horizontal="center" vertical="center" wrapText="1"/>
    </xf>
    <xf numFmtId="0" fontId="10" fillId="0" borderId="190" xfId="4" applyFont="1" applyBorder="1" applyAlignment="1">
      <alignment horizontal="center" vertical="center" wrapText="1"/>
    </xf>
    <xf numFmtId="49" fontId="10" fillId="0" borderId="38" xfId="1" applyNumberFormat="1" applyFont="1" applyFill="1" applyBorder="1" applyAlignment="1">
      <alignment horizontal="center" vertical="center"/>
    </xf>
    <xf numFmtId="49" fontId="10" fillId="0" borderId="155" xfId="1" applyNumberFormat="1" applyFont="1" applyBorder="1" applyAlignment="1">
      <alignment horizontal="center" vertical="center"/>
    </xf>
    <xf numFmtId="49" fontId="8" fillId="2" borderId="59" xfId="1" applyNumberFormat="1" applyFont="1" applyFill="1" applyBorder="1" applyAlignment="1">
      <alignment horizontal="center" vertical="center"/>
    </xf>
    <xf numFmtId="49" fontId="11" fillId="2" borderId="40" xfId="1" applyNumberFormat="1" applyFont="1" applyFill="1" applyBorder="1" applyAlignment="1">
      <alignment horizontal="center" vertical="center"/>
    </xf>
    <xf numFmtId="49" fontId="8" fillId="2" borderId="59" xfId="1" quotePrefix="1" applyNumberFormat="1" applyFont="1" applyFill="1" applyBorder="1" applyAlignment="1">
      <alignment horizontal="center" vertical="center"/>
    </xf>
    <xf numFmtId="3" fontId="10" fillId="0" borderId="37" xfId="1" applyNumberFormat="1" applyFont="1" applyBorder="1" applyAlignment="1">
      <alignment horizontal="center" vertical="center"/>
    </xf>
    <xf numFmtId="0" fontId="10" fillId="0" borderId="0" xfId="4" applyFont="1"/>
    <xf numFmtId="3" fontId="10" fillId="0" borderId="35" xfId="1" applyNumberFormat="1" applyFont="1" applyBorder="1" applyAlignment="1">
      <alignment horizontal="center" vertical="center"/>
    </xf>
    <xf numFmtId="3" fontId="10" fillId="0" borderId="39" xfId="1" applyNumberFormat="1" applyFont="1" applyBorder="1" applyAlignment="1">
      <alignment horizontal="center" vertical="center"/>
    </xf>
    <xf numFmtId="0" fontId="3" fillId="0" borderId="0" xfId="4"/>
    <xf numFmtId="0" fontId="3" fillId="0" borderId="0" xfId="4" applyAlignment="1">
      <alignment horizontal="center"/>
    </xf>
    <xf numFmtId="0" fontId="10" fillId="0" borderId="42" xfId="4" applyFont="1" applyBorder="1"/>
    <xf numFmtId="0" fontId="10" fillId="0" borderId="42" xfId="4" applyFont="1" applyBorder="1" applyAlignment="1">
      <alignment horizontal="center"/>
    </xf>
    <xf numFmtId="0" fontId="10" fillId="0" borderId="37" xfId="4" applyFont="1" applyBorder="1" applyAlignment="1">
      <alignment horizontal="center"/>
    </xf>
    <xf numFmtId="0" fontId="10" fillId="0" borderId="37" xfId="4" applyFont="1" applyBorder="1"/>
    <xf numFmtId="9" fontId="3" fillId="0" borderId="0" xfId="4" applyNumberFormat="1" applyAlignment="1">
      <alignment horizontal="center"/>
    </xf>
    <xf numFmtId="0" fontId="10" fillId="0" borderId="35" xfId="4" applyFont="1" applyBorder="1"/>
    <xf numFmtId="0" fontId="10" fillId="0" borderId="35" xfId="4" applyFont="1" applyBorder="1" applyAlignment="1">
      <alignment horizontal="center"/>
    </xf>
    <xf numFmtId="3" fontId="3" fillId="0" borderId="0" xfId="4" applyNumberFormat="1" applyAlignment="1">
      <alignment horizontal="center"/>
    </xf>
    <xf numFmtId="0" fontId="10" fillId="0" borderId="194" xfId="4" quotePrefix="1" applyFont="1" applyBorder="1" applyAlignment="1">
      <alignment horizontal="center"/>
    </xf>
    <xf numFmtId="0" fontId="10" fillId="0" borderId="194" xfId="4" applyFont="1" applyBorder="1" applyAlignment="1">
      <alignment horizontal="center"/>
    </xf>
    <xf numFmtId="3" fontId="10" fillId="0" borderId="194" xfId="4" applyNumberFormat="1" applyFont="1" applyBorder="1" applyAlignment="1">
      <alignment horizontal="center"/>
    </xf>
    <xf numFmtId="3" fontId="10" fillId="0" borderId="37" xfId="4" applyNumberFormat="1" applyFont="1" applyBorder="1" applyAlignment="1">
      <alignment horizontal="center"/>
    </xf>
    <xf numFmtId="4" fontId="3" fillId="0" borderId="0" xfId="4" applyNumberFormat="1"/>
    <xf numFmtId="0" fontId="40" fillId="0" borderId="0" xfId="4" applyFont="1"/>
    <xf numFmtId="0" fontId="10" fillId="4" borderId="37" xfId="4" applyFont="1" applyFill="1" applyBorder="1" applyAlignment="1">
      <alignment horizontal="center"/>
    </xf>
    <xf numFmtId="3" fontId="10" fillId="4" borderId="37" xfId="4" applyNumberFormat="1" applyFont="1" applyFill="1" applyBorder="1" applyAlignment="1">
      <alignment horizontal="center"/>
    </xf>
    <xf numFmtId="170" fontId="3" fillId="0" borderId="0" xfId="4" applyNumberFormat="1"/>
    <xf numFmtId="169" fontId="3" fillId="0" borderId="0" xfId="4" applyNumberFormat="1"/>
    <xf numFmtId="3" fontId="10" fillId="0" borderId="42" xfId="4" applyNumberFormat="1" applyFont="1" applyBorder="1" applyAlignment="1">
      <alignment horizontal="center"/>
    </xf>
    <xf numFmtId="3" fontId="10" fillId="0" borderId="35" xfId="4" applyNumberFormat="1" applyFont="1" applyBorder="1" applyAlignment="1">
      <alignment horizontal="center"/>
    </xf>
    <xf numFmtId="0" fontId="42" fillId="0" borderId="0" xfId="4" applyFont="1" applyAlignment="1">
      <alignment horizontal="left" wrapText="1"/>
    </xf>
    <xf numFmtId="3" fontId="2" fillId="0" borderId="0" xfId="0" applyNumberFormat="1" applyFont="1"/>
    <xf numFmtId="166" fontId="3" fillId="0" borderId="0" xfId="4" applyNumberFormat="1" applyAlignment="1">
      <alignment horizontal="center"/>
    </xf>
    <xf numFmtId="0" fontId="38" fillId="0" borderId="0" xfId="4" applyFont="1"/>
    <xf numFmtId="165" fontId="2" fillId="0" borderId="0" xfId="0" applyNumberFormat="1" applyFont="1"/>
    <xf numFmtId="169" fontId="3" fillId="0" borderId="0" xfId="4" applyNumberFormat="1" applyAlignment="1">
      <alignment horizontal="center"/>
    </xf>
    <xf numFmtId="0" fontId="10" fillId="4" borderId="35" xfId="4" applyFont="1" applyFill="1" applyBorder="1"/>
    <xf numFmtId="0" fontId="10" fillId="4" borderId="35" xfId="4" applyFont="1" applyFill="1" applyBorder="1" applyAlignment="1">
      <alignment horizontal="center"/>
    </xf>
    <xf numFmtId="3" fontId="10" fillId="4" borderId="35" xfId="4" applyNumberFormat="1" applyFont="1" applyFill="1" applyBorder="1" applyAlignment="1">
      <alignment horizontal="center"/>
    </xf>
    <xf numFmtId="0" fontId="8" fillId="2" borderId="172" xfId="3" applyFont="1" applyFill="1" applyBorder="1" applyAlignment="1">
      <alignment horizontal="center" vertical="center"/>
    </xf>
    <xf numFmtId="0" fontId="8" fillId="2" borderId="173" xfId="3" applyFont="1" applyFill="1" applyBorder="1" applyAlignment="1">
      <alignment horizontal="center" vertical="center" wrapText="1"/>
    </xf>
    <xf numFmtId="169" fontId="8" fillId="2" borderId="195" xfId="3" applyNumberFormat="1" applyFont="1" applyFill="1" applyBorder="1" applyAlignment="1">
      <alignment horizontal="center" vertical="center" wrapText="1"/>
    </xf>
    <xf numFmtId="0" fontId="31" fillId="0" borderId="196" xfId="3" applyFont="1" applyBorder="1" applyAlignment="1">
      <alignment horizontal="center" vertical="center"/>
    </xf>
    <xf numFmtId="0" fontId="31" fillId="4" borderId="158" xfId="3" applyFont="1" applyFill="1" applyBorder="1" applyAlignment="1">
      <alignment horizontal="center" vertical="center"/>
    </xf>
    <xf numFmtId="0" fontId="31" fillId="0" borderId="158" xfId="3" applyFont="1" applyBorder="1" applyAlignment="1">
      <alignment horizontal="center" vertical="center"/>
    </xf>
    <xf numFmtId="0" fontId="31" fillId="4" borderId="197" xfId="3" applyFont="1" applyFill="1" applyBorder="1" applyAlignment="1">
      <alignment horizontal="center" vertical="center"/>
    </xf>
    <xf numFmtId="0" fontId="10" fillId="4" borderId="198" xfId="4" applyFont="1" applyFill="1" applyBorder="1"/>
    <xf numFmtId="0" fontId="10" fillId="4" borderId="198" xfId="4" applyFont="1" applyFill="1" applyBorder="1" applyAlignment="1">
      <alignment horizontal="center"/>
    </xf>
    <xf numFmtId="3" fontId="10" fillId="4" borderId="198" xfId="4" applyNumberFormat="1" applyFont="1" applyFill="1" applyBorder="1" applyAlignment="1">
      <alignment horizontal="center"/>
    </xf>
    <xf numFmtId="0" fontId="10" fillId="4" borderId="199" xfId="4" applyFont="1" applyFill="1" applyBorder="1"/>
    <xf numFmtId="0" fontId="10" fillId="4" borderId="199" xfId="4" applyFont="1" applyFill="1" applyBorder="1" applyAlignment="1">
      <alignment horizontal="center"/>
    </xf>
    <xf numFmtId="3" fontId="10" fillId="4" borderId="199" xfId="4" applyNumberFormat="1" applyFont="1" applyFill="1" applyBorder="1" applyAlignment="1">
      <alignment horizontal="center"/>
    </xf>
    <xf numFmtId="0" fontId="22" fillId="12" borderId="204" xfId="3" applyFont="1" applyFill="1" applyBorder="1" applyAlignment="1">
      <alignment horizontal="center" vertical="center" wrapText="1"/>
    </xf>
    <xf numFmtId="0" fontId="23" fillId="12" borderId="92" xfId="3" applyFont="1" applyFill="1" applyBorder="1" applyAlignment="1">
      <alignment horizontal="center" textRotation="90"/>
    </xf>
    <xf numFmtId="0" fontId="23" fillId="12" borderId="85" xfId="5" applyFont="1" applyFill="1" applyBorder="1" applyAlignment="1">
      <alignment horizontal="center" textRotation="90"/>
    </xf>
    <xf numFmtId="0" fontId="23" fillId="12" borderId="84" xfId="5" applyFont="1" applyFill="1" applyBorder="1" applyAlignment="1">
      <alignment horizontal="center" textRotation="90"/>
    </xf>
    <xf numFmtId="165" fontId="23" fillId="16" borderId="205" xfId="1" applyNumberFormat="1" applyFont="1" applyFill="1" applyBorder="1" applyAlignment="1">
      <alignment horizontal="center" textRotation="90"/>
    </xf>
    <xf numFmtId="0" fontId="23" fillId="12" borderId="204" xfId="3" applyFont="1" applyFill="1" applyBorder="1" applyAlignment="1">
      <alignment horizontal="center" textRotation="90"/>
    </xf>
    <xf numFmtId="0" fontId="23" fillId="12" borderId="86" xfId="3" applyFont="1" applyFill="1" applyBorder="1" applyAlignment="1">
      <alignment horizontal="center" textRotation="90"/>
    </xf>
    <xf numFmtId="0" fontId="23" fillId="12" borderId="206" xfId="3" applyFont="1" applyFill="1" applyBorder="1" applyAlignment="1">
      <alignment horizontal="center" textRotation="90"/>
    </xf>
    <xf numFmtId="0" fontId="23" fillId="12" borderId="205" xfId="3" applyFont="1" applyFill="1" applyBorder="1" applyAlignment="1">
      <alignment horizontal="center" textRotation="90"/>
    </xf>
    <xf numFmtId="0" fontId="23" fillId="12" borderId="83" xfId="5" applyFont="1" applyFill="1" applyBorder="1" applyAlignment="1">
      <alignment horizontal="center" textRotation="90" wrapText="1"/>
    </xf>
    <xf numFmtId="165" fontId="23" fillId="16" borderId="83" xfId="1" applyNumberFormat="1" applyFont="1" applyFill="1" applyBorder="1" applyAlignment="1">
      <alignment horizontal="center" textRotation="90" wrapText="1"/>
    </xf>
    <xf numFmtId="0" fontId="23" fillId="12" borderId="204" xfId="3" applyFont="1" applyFill="1" applyBorder="1" applyAlignment="1">
      <alignment horizontal="center" textRotation="90" wrapText="1"/>
    </xf>
    <xf numFmtId="0" fontId="23" fillId="12" borderId="92" xfId="5" applyFont="1" applyFill="1" applyBorder="1" applyAlignment="1">
      <alignment horizontal="center" textRotation="90"/>
    </xf>
    <xf numFmtId="0" fontId="23" fillId="12" borderId="207" xfId="5" applyFont="1" applyFill="1" applyBorder="1" applyAlignment="1">
      <alignment horizontal="center" textRotation="90"/>
    </xf>
    <xf numFmtId="0" fontId="23" fillId="12" borderId="208" xfId="5" applyFont="1" applyFill="1" applyBorder="1" applyAlignment="1">
      <alignment horizontal="center" textRotation="90"/>
    </xf>
    <xf numFmtId="0" fontId="23" fillId="12" borderId="209" xfId="5" applyFont="1" applyFill="1" applyBorder="1" applyAlignment="1">
      <alignment horizontal="center" textRotation="90"/>
    </xf>
    <xf numFmtId="0" fontId="23" fillId="16" borderId="85" xfId="3" applyFont="1" applyFill="1" applyBorder="1" applyAlignment="1">
      <alignment horizontal="center" textRotation="90"/>
    </xf>
    <xf numFmtId="0" fontId="0" fillId="0" borderId="0" xfId="0" pivotButton="1"/>
    <xf numFmtId="0" fontId="5" fillId="14" borderId="8" xfId="3" applyFont="1" applyFill="1" applyBorder="1"/>
    <xf numFmtId="0" fontId="5" fillId="14" borderId="19" xfId="3" applyFont="1" applyFill="1" applyBorder="1"/>
    <xf numFmtId="0" fontId="0" fillId="17" borderId="0" xfId="0" applyFill="1"/>
    <xf numFmtId="0" fontId="4" fillId="17" borderId="26" xfId="3" applyFill="1" applyBorder="1" applyAlignment="1">
      <alignment horizontal="center"/>
    </xf>
    <xf numFmtId="0" fontId="4" fillId="17" borderId="12" xfId="3" applyFill="1" applyBorder="1" applyAlignment="1">
      <alignment horizontal="center"/>
    </xf>
    <xf numFmtId="0" fontId="4" fillId="17" borderId="140" xfId="3" applyFill="1" applyBorder="1" applyAlignment="1">
      <alignment horizontal="center"/>
    </xf>
    <xf numFmtId="0" fontId="5" fillId="3" borderId="1" xfId="3" applyFont="1" applyFill="1" applyBorder="1"/>
    <xf numFmtId="0" fontId="5" fillId="3" borderId="94" xfId="3" applyFont="1" applyFill="1" applyBorder="1"/>
    <xf numFmtId="0" fontId="5" fillId="15" borderId="17" xfId="3" applyFont="1" applyFill="1" applyBorder="1"/>
    <xf numFmtId="0" fontId="5" fillId="15" borderId="30" xfId="3" applyFont="1" applyFill="1" applyBorder="1"/>
    <xf numFmtId="0" fontId="4" fillId="17" borderId="210" xfId="3" applyFill="1" applyBorder="1" applyAlignment="1">
      <alignment horizontal="center"/>
    </xf>
    <xf numFmtId="0" fontId="31" fillId="0" borderId="34" xfId="3" applyFont="1" applyBorder="1" applyAlignment="1">
      <alignment horizontal="center" vertical="center"/>
    </xf>
    <xf numFmtId="165" fontId="10" fillId="0" borderId="35" xfId="4" applyNumberFormat="1" applyFont="1" applyBorder="1" applyAlignment="1">
      <alignment horizontal="center"/>
    </xf>
    <xf numFmtId="9" fontId="10" fillId="0" borderId="35" xfId="4" quotePrefix="1" applyNumberFormat="1" applyFont="1" applyBorder="1" applyAlignment="1">
      <alignment horizontal="center"/>
    </xf>
    <xf numFmtId="0" fontId="31" fillId="4" borderId="36" xfId="3" applyFont="1" applyFill="1" applyBorder="1" applyAlignment="1">
      <alignment horizontal="center" vertical="center"/>
    </xf>
    <xf numFmtId="0" fontId="10" fillId="4" borderId="37" xfId="4" applyFont="1" applyFill="1" applyBorder="1"/>
    <xf numFmtId="165" fontId="10" fillId="4" borderId="37" xfId="4" applyNumberFormat="1" applyFont="1" applyFill="1" applyBorder="1" applyAlignment="1">
      <alignment horizontal="center"/>
    </xf>
    <xf numFmtId="9" fontId="10" fillId="4" borderId="37" xfId="4" applyNumberFormat="1" applyFont="1" applyFill="1" applyBorder="1" applyAlignment="1">
      <alignment horizontal="center"/>
    </xf>
    <xf numFmtId="165" fontId="10" fillId="4" borderId="199" xfId="4" applyNumberFormat="1" applyFont="1" applyFill="1" applyBorder="1" applyAlignment="1">
      <alignment horizontal="center"/>
    </xf>
    <xf numFmtId="9" fontId="10" fillId="4" borderId="199" xfId="4" applyNumberFormat="1" applyFont="1" applyFill="1" applyBorder="1" applyAlignment="1">
      <alignment horizontal="center"/>
    </xf>
    <xf numFmtId="0" fontId="31" fillId="4" borderId="201" xfId="3" applyFont="1" applyFill="1" applyBorder="1" applyAlignment="1">
      <alignment horizontal="center" vertical="center"/>
    </xf>
    <xf numFmtId="0" fontId="3" fillId="0" borderId="63" xfId="4" applyBorder="1"/>
    <xf numFmtId="0" fontId="3" fillId="0" borderId="56" xfId="4" applyBorder="1"/>
    <xf numFmtId="165" fontId="10" fillId="0" borderId="180" xfId="1" applyNumberFormat="1" applyFont="1" applyFill="1" applyBorder="1" applyAlignment="1">
      <alignment horizontal="center" vertical="center"/>
    </xf>
    <xf numFmtId="165" fontId="10" fillId="0" borderId="45" xfId="1" quotePrefix="1" applyNumberFormat="1" applyFont="1" applyFill="1" applyBorder="1" applyAlignment="1">
      <alignment horizontal="center" vertical="center"/>
    </xf>
    <xf numFmtId="165" fontId="10" fillId="4" borderId="45" xfId="1" quotePrefix="1" applyNumberFormat="1" applyFont="1" applyFill="1" applyBorder="1" applyAlignment="1">
      <alignment horizontal="center" vertical="center"/>
    </xf>
    <xf numFmtId="165" fontId="10" fillId="0" borderId="74" xfId="1" applyNumberFormat="1" applyFont="1" applyFill="1" applyBorder="1" applyAlignment="1">
      <alignment horizontal="center" vertical="center"/>
    </xf>
    <xf numFmtId="165" fontId="10" fillId="4" borderId="75" xfId="1" applyNumberFormat="1" applyFont="1" applyFill="1" applyBorder="1" applyAlignment="1">
      <alignment horizontal="center" vertical="center"/>
    </xf>
    <xf numFmtId="165" fontId="10" fillId="0" borderId="75" xfId="1" applyNumberFormat="1" applyFont="1" applyFill="1" applyBorder="1" applyAlignment="1">
      <alignment horizontal="center" vertical="center"/>
    </xf>
    <xf numFmtId="165" fontId="10" fillId="0" borderId="76" xfId="1" applyNumberFormat="1" applyFont="1" applyFill="1" applyBorder="1" applyAlignment="1">
      <alignment horizontal="center" vertical="center"/>
    </xf>
    <xf numFmtId="165" fontId="10" fillId="0" borderId="77" xfId="1" applyNumberFormat="1" applyFont="1" applyFill="1" applyBorder="1" applyAlignment="1">
      <alignment horizontal="center" vertical="center"/>
    </xf>
    <xf numFmtId="3" fontId="10" fillId="0" borderId="68" xfId="1" applyNumberFormat="1" applyFont="1" applyBorder="1" applyAlignment="1">
      <alignment horizontal="center" vertical="center"/>
    </xf>
    <xf numFmtId="3" fontId="10" fillId="0" borderId="45" xfId="1" applyNumberFormat="1" applyFont="1" applyBorder="1" applyAlignment="1">
      <alignment horizontal="center" vertical="center"/>
    </xf>
    <xf numFmtId="3" fontId="11" fillId="2" borderId="184" xfId="1" applyNumberFormat="1" applyFont="1" applyFill="1" applyBorder="1" applyAlignment="1">
      <alignment horizontal="center" vertical="center"/>
    </xf>
    <xf numFmtId="3" fontId="10" fillId="0" borderId="57" xfId="1" applyNumberFormat="1" applyFont="1" applyBorder="1" applyAlignment="1">
      <alignment horizontal="center" vertical="center"/>
    </xf>
    <xf numFmtId="3" fontId="11" fillId="2" borderId="162" xfId="1" applyNumberFormat="1" applyFont="1" applyFill="1" applyBorder="1" applyAlignment="1">
      <alignment horizontal="center" vertical="center"/>
    </xf>
    <xf numFmtId="3" fontId="8" fillId="2" borderId="182" xfId="1" applyNumberFormat="1" applyFont="1" applyFill="1" applyBorder="1" applyAlignment="1">
      <alignment horizontal="center" vertical="center"/>
    </xf>
    <xf numFmtId="0" fontId="3" fillId="0" borderId="63" xfId="4" applyBorder="1" applyAlignment="1">
      <alignment horizontal="center"/>
    </xf>
    <xf numFmtId="3" fontId="10" fillId="0" borderId="68" xfId="8" quotePrefix="1" applyNumberFormat="1" applyFont="1" applyBorder="1" applyAlignment="1">
      <alignment horizontal="center"/>
    </xf>
    <xf numFmtId="3" fontId="10" fillId="4" borderId="45" xfId="8" applyNumberFormat="1" applyFont="1" applyFill="1" applyBorder="1" applyAlignment="1">
      <alignment horizontal="center"/>
    </xf>
    <xf numFmtId="3" fontId="10" fillId="4" borderId="202" xfId="8" applyNumberFormat="1" applyFont="1" applyFill="1" applyBorder="1" applyAlignment="1">
      <alignment horizontal="center"/>
    </xf>
    <xf numFmtId="3" fontId="0" fillId="0" borderId="0" xfId="0" applyNumberFormat="1"/>
    <xf numFmtId="166" fontId="0" fillId="0" borderId="0" xfId="0" applyNumberFormat="1"/>
    <xf numFmtId="0" fontId="45" fillId="0" borderId="0" xfId="0" applyFont="1"/>
    <xf numFmtId="169" fontId="0" fillId="0" borderId="0" xfId="0" applyNumberFormat="1"/>
    <xf numFmtId="0" fontId="10" fillId="4" borderId="214" xfId="4" applyFont="1" applyFill="1" applyBorder="1"/>
    <xf numFmtId="165" fontId="10" fillId="4" borderId="214" xfId="4" applyNumberFormat="1" applyFont="1" applyFill="1" applyBorder="1" applyAlignment="1">
      <alignment horizontal="center"/>
    </xf>
    <xf numFmtId="0" fontId="10" fillId="4" borderId="214" xfId="4" applyFont="1" applyFill="1" applyBorder="1" applyAlignment="1">
      <alignment horizontal="center"/>
    </xf>
    <xf numFmtId="0" fontId="13" fillId="0" borderId="213" xfId="4" applyFont="1" applyBorder="1" applyAlignment="1">
      <alignment horizontal="center" vertical="center" wrapText="1"/>
    </xf>
    <xf numFmtId="1" fontId="10" fillId="0" borderId="34" xfId="8" applyNumberFormat="1" applyFont="1" applyBorder="1" applyAlignment="1">
      <alignment horizontal="center"/>
    </xf>
    <xf numFmtId="1" fontId="10" fillId="4" borderId="36" xfId="8" applyNumberFormat="1" applyFont="1" applyFill="1" applyBorder="1" applyAlignment="1">
      <alignment horizontal="center"/>
    </xf>
    <xf numFmtId="1" fontId="10" fillId="4" borderId="201" xfId="8" applyNumberFormat="1" applyFont="1" applyFill="1" applyBorder="1" applyAlignment="1">
      <alignment horizontal="center"/>
    </xf>
    <xf numFmtId="1" fontId="10" fillId="4" borderId="215" xfId="8" applyNumberFormat="1" applyFont="1" applyFill="1" applyBorder="1" applyAlignment="1">
      <alignment horizontal="center"/>
    </xf>
    <xf numFmtId="0" fontId="6" fillId="18" borderId="0" xfId="4" applyFont="1" applyFill="1"/>
    <xf numFmtId="0" fontId="6" fillId="18" borderId="56" xfId="4" applyFont="1" applyFill="1" applyBorder="1"/>
    <xf numFmtId="0" fontId="6" fillId="18" borderId="64" xfId="4" applyFont="1" applyFill="1" applyBorder="1"/>
    <xf numFmtId="0" fontId="11" fillId="2" borderId="185" xfId="4" applyFont="1" applyFill="1" applyBorder="1" applyAlignment="1">
      <alignment horizontal="center" vertical="center"/>
    </xf>
    <xf numFmtId="0" fontId="8" fillId="2" borderId="212" xfId="4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165" fontId="10" fillId="0" borderId="0" xfId="7" applyNumberFormat="1" applyFont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168" fontId="28" fillId="0" borderId="0" xfId="2" applyNumberFormat="1" applyFont="1" applyAlignment="1">
      <alignment horizontal="center" vertical="center" wrapText="1"/>
    </xf>
    <xf numFmtId="168" fontId="34" fillId="0" borderId="0" xfId="1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168" fontId="35" fillId="0" borderId="0" xfId="1" applyNumberFormat="1" applyFont="1" applyFill="1" applyBorder="1" applyAlignment="1">
      <alignment horizontal="center" vertical="center"/>
    </xf>
    <xf numFmtId="168" fontId="28" fillId="0" borderId="217" xfId="2" applyNumberFormat="1" applyFont="1" applyBorder="1" applyAlignment="1">
      <alignment horizontal="center" vertical="center" wrapText="1"/>
    </xf>
    <xf numFmtId="168" fontId="28" fillId="4" borderId="218" xfId="2" applyNumberFormat="1" applyFont="1" applyFill="1" applyBorder="1" applyAlignment="1">
      <alignment horizontal="center" vertical="center" wrapText="1"/>
    </xf>
    <xf numFmtId="168" fontId="36" fillId="0" borderId="218" xfId="1" applyNumberFormat="1" applyFont="1" applyBorder="1" applyAlignment="1">
      <alignment horizontal="center" vertical="center"/>
    </xf>
    <xf numFmtId="168" fontId="28" fillId="0" borderId="219" xfId="2" applyNumberFormat="1" applyFont="1" applyBorder="1" applyAlignment="1">
      <alignment horizontal="center" vertical="center" wrapText="1"/>
    </xf>
    <xf numFmtId="168" fontId="28" fillId="0" borderId="220" xfId="2" applyNumberFormat="1" applyFont="1" applyBorder="1" applyAlignment="1">
      <alignment horizontal="center" vertical="center" wrapText="1"/>
    </xf>
    <xf numFmtId="0" fontId="10" fillId="4" borderId="35" xfId="4" applyFont="1" applyFill="1" applyBorder="1" applyAlignment="1">
      <alignment horizontal="center" wrapText="1"/>
    </xf>
    <xf numFmtId="0" fontId="10" fillId="0" borderId="37" xfId="4" applyFont="1" applyBorder="1" applyAlignment="1">
      <alignment horizontal="center" wrapText="1"/>
    </xf>
    <xf numFmtId="0" fontId="10" fillId="4" borderId="199" xfId="4" applyFont="1" applyFill="1" applyBorder="1" applyAlignment="1">
      <alignment horizontal="center" wrapText="1"/>
    </xf>
    <xf numFmtId="0" fontId="10" fillId="0" borderId="35" xfId="4" applyFont="1" applyBorder="1" applyAlignment="1">
      <alignment horizontal="center" wrapText="1"/>
    </xf>
    <xf numFmtId="169" fontId="10" fillId="0" borderId="186" xfId="8" applyNumberFormat="1" applyFont="1" applyBorder="1" applyAlignment="1">
      <alignment horizontal="center"/>
    </xf>
    <xf numFmtId="169" fontId="10" fillId="4" borderId="69" xfId="8" applyNumberFormat="1" applyFont="1" applyFill="1" applyBorder="1" applyAlignment="1">
      <alignment horizontal="center"/>
    </xf>
    <xf numFmtId="169" fontId="10" fillId="0" borderId="49" xfId="8" applyNumberFormat="1" applyFont="1" applyBorder="1" applyAlignment="1">
      <alignment horizontal="center"/>
    </xf>
    <xf numFmtId="169" fontId="10" fillId="4" borderId="200" xfId="8" applyNumberFormat="1" applyFont="1" applyFill="1" applyBorder="1" applyAlignment="1">
      <alignment horizontal="center"/>
    </xf>
    <xf numFmtId="169" fontId="10" fillId="0" borderId="69" xfId="8" applyNumberFormat="1" applyFont="1" applyBorder="1" applyAlignment="1">
      <alignment horizontal="center"/>
    </xf>
    <xf numFmtId="169" fontId="10" fillId="4" borderId="64" xfId="8" applyNumberFormat="1" applyFont="1" applyFill="1" applyBorder="1" applyAlignment="1">
      <alignment horizontal="center"/>
    </xf>
    <xf numFmtId="169" fontId="2" fillId="0" borderId="0" xfId="0" applyNumberFormat="1" applyFont="1"/>
    <xf numFmtId="169" fontId="10" fillId="0" borderId="0" xfId="4" applyNumberFormat="1" applyFont="1"/>
    <xf numFmtId="0" fontId="3" fillId="0" borderId="0" xfId="0" applyFont="1"/>
    <xf numFmtId="0" fontId="10" fillId="0" borderId="216" xfId="2" applyFont="1" applyBorder="1" applyAlignment="1">
      <alignment horizontal="left" vertical="center"/>
    </xf>
    <xf numFmtId="0" fontId="10" fillId="4" borderId="223" xfId="2" applyFont="1" applyFill="1" applyBorder="1" applyAlignment="1">
      <alignment horizontal="left" vertical="center"/>
    </xf>
    <xf numFmtId="0" fontId="10" fillId="0" borderId="223" xfId="2" applyFont="1" applyBorder="1" applyAlignment="1">
      <alignment horizontal="left" vertical="center"/>
    </xf>
    <xf numFmtId="0" fontId="10" fillId="0" borderId="224" xfId="2" applyFont="1" applyBorder="1" applyAlignment="1">
      <alignment horizontal="left" vertical="center"/>
    </xf>
    <xf numFmtId="0" fontId="10" fillId="0" borderId="225" xfId="2" applyFont="1" applyBorder="1" applyAlignment="1">
      <alignment horizontal="left" vertical="center"/>
    </xf>
    <xf numFmtId="0" fontId="8" fillId="2" borderId="244" xfId="4" applyFont="1" applyFill="1" applyBorder="1" applyAlignment="1">
      <alignment horizontal="center" vertical="center" textRotation="90"/>
    </xf>
    <xf numFmtId="0" fontId="8" fillId="2" borderId="245" xfId="4" applyFont="1" applyFill="1" applyBorder="1" applyAlignment="1">
      <alignment horizontal="center" vertical="center" textRotation="90"/>
    </xf>
    <xf numFmtId="0" fontId="8" fillId="2" borderId="246" xfId="4" applyFont="1" applyFill="1" applyBorder="1" applyAlignment="1">
      <alignment horizontal="center" vertical="center" textRotation="90"/>
    </xf>
    <xf numFmtId="0" fontId="8" fillId="2" borderId="247" xfId="4" applyFont="1" applyFill="1" applyBorder="1" applyAlignment="1">
      <alignment horizontal="center" vertical="center" textRotation="90"/>
    </xf>
    <xf numFmtId="0" fontId="8" fillId="2" borderId="248" xfId="4" applyFont="1" applyFill="1" applyBorder="1" applyAlignment="1">
      <alignment horizontal="center" vertical="center" textRotation="90"/>
    </xf>
    <xf numFmtId="0" fontId="8" fillId="2" borderId="249" xfId="4" applyFont="1" applyFill="1" applyBorder="1" applyAlignment="1">
      <alignment horizontal="center" vertical="center" textRotation="90"/>
    </xf>
    <xf numFmtId="0" fontId="8" fillId="2" borderId="250" xfId="4" applyFont="1" applyFill="1" applyBorder="1" applyAlignment="1">
      <alignment horizontal="center" vertical="center" textRotation="90"/>
    </xf>
    <xf numFmtId="0" fontId="8" fillId="2" borderId="251" xfId="4" applyFont="1" applyFill="1" applyBorder="1" applyAlignment="1">
      <alignment horizontal="center" vertical="center" textRotation="90"/>
    </xf>
    <xf numFmtId="0" fontId="8" fillId="2" borderId="252" xfId="4" applyFont="1" applyFill="1" applyBorder="1" applyAlignment="1">
      <alignment horizontal="center" vertical="center" textRotation="90"/>
    </xf>
    <xf numFmtId="0" fontId="8" fillId="2" borderId="253" xfId="4" applyFont="1" applyFill="1" applyBorder="1" applyAlignment="1">
      <alignment horizontal="center" vertical="center" textRotation="90"/>
    </xf>
    <xf numFmtId="0" fontId="8" fillId="2" borderId="255" xfId="4" applyFont="1" applyFill="1" applyBorder="1" applyAlignment="1">
      <alignment horizontal="center" vertical="center" textRotation="90"/>
    </xf>
    <xf numFmtId="0" fontId="8" fillId="2" borderId="254" xfId="4" applyFont="1" applyFill="1" applyBorder="1" applyAlignment="1">
      <alignment horizontal="center" vertical="center" textRotation="90"/>
    </xf>
    <xf numFmtId="0" fontId="8" fillId="2" borderId="256" xfId="4" applyFont="1" applyFill="1" applyBorder="1" applyAlignment="1">
      <alignment horizontal="center" vertical="center" textRotation="90"/>
    </xf>
    <xf numFmtId="168" fontId="6" fillId="0" borderId="56" xfId="4" applyNumberFormat="1" applyFont="1" applyBorder="1"/>
    <xf numFmtId="168" fontId="6" fillId="0" borderId="0" xfId="4" applyNumberFormat="1" applyFont="1"/>
    <xf numFmtId="9" fontId="10" fillId="4" borderId="45" xfId="4" applyNumberFormat="1" applyFont="1" applyFill="1" applyBorder="1" applyAlignment="1">
      <alignment horizontal="center"/>
    </xf>
    <xf numFmtId="9" fontId="10" fillId="4" borderId="202" xfId="4" applyNumberFormat="1" applyFont="1" applyFill="1" applyBorder="1" applyAlignment="1">
      <alignment horizontal="center"/>
    </xf>
    <xf numFmtId="9" fontId="10" fillId="0" borderId="68" xfId="4" quotePrefix="1" applyNumberFormat="1" applyFont="1" applyBorder="1" applyAlignment="1">
      <alignment horizontal="center"/>
    </xf>
    <xf numFmtId="0" fontId="8" fillId="2" borderId="263" xfId="4" applyFont="1" applyFill="1" applyBorder="1" applyAlignment="1">
      <alignment horizontal="center" vertical="center" wrapText="1"/>
    </xf>
    <xf numFmtId="0" fontId="8" fillId="2" borderId="263" xfId="3" applyFont="1" applyFill="1" applyBorder="1" applyAlignment="1">
      <alignment horizontal="center" vertical="center" wrapText="1"/>
    </xf>
    <xf numFmtId="0" fontId="8" fillId="2" borderId="264" xfId="3" applyFont="1" applyFill="1" applyBorder="1" applyAlignment="1">
      <alignment horizontal="center" vertical="center" wrapText="1"/>
    </xf>
    <xf numFmtId="0" fontId="31" fillId="0" borderId="215" xfId="3" applyFont="1" applyBorder="1" applyAlignment="1">
      <alignment horizontal="center" vertical="center"/>
    </xf>
    <xf numFmtId="0" fontId="10" fillId="0" borderId="214" xfId="4" applyFont="1" applyBorder="1"/>
    <xf numFmtId="165" fontId="10" fillId="0" borderId="214" xfId="4" applyNumberFormat="1" applyFont="1" applyBorder="1" applyAlignment="1">
      <alignment horizontal="center"/>
    </xf>
    <xf numFmtId="0" fontId="10" fillId="0" borderId="214" xfId="4" applyFont="1" applyBorder="1" applyAlignment="1">
      <alignment horizontal="center"/>
    </xf>
    <xf numFmtId="9" fontId="10" fillId="0" borderId="214" xfId="4" quotePrefix="1" applyNumberFormat="1" applyFont="1" applyBorder="1" applyAlignment="1">
      <alignment horizontal="center"/>
    </xf>
    <xf numFmtId="9" fontId="10" fillId="0" borderId="180" xfId="4" quotePrefix="1" applyNumberFormat="1" applyFont="1" applyBorder="1" applyAlignment="1">
      <alignment horizontal="center"/>
    </xf>
    <xf numFmtId="1" fontId="10" fillId="0" borderId="215" xfId="8" applyNumberFormat="1" applyFont="1" applyBorder="1" applyAlignment="1">
      <alignment horizontal="center"/>
    </xf>
    <xf numFmtId="3" fontId="10" fillId="0" borderId="214" xfId="4" applyNumberFormat="1" applyFont="1" applyBorder="1" applyAlignment="1">
      <alignment horizontal="center"/>
    </xf>
    <xf numFmtId="3" fontId="10" fillId="0" borderId="180" xfId="8" quotePrefix="1" applyNumberFormat="1" applyFont="1" applyBorder="1" applyAlignment="1">
      <alignment horizontal="center"/>
    </xf>
    <xf numFmtId="0" fontId="31" fillId="0" borderId="265" xfId="3" applyFont="1" applyBorder="1" applyAlignment="1">
      <alignment horizontal="center" vertical="center"/>
    </xf>
    <xf numFmtId="0" fontId="10" fillId="0" borderId="203" xfId="4" applyFont="1" applyBorder="1"/>
    <xf numFmtId="165" fontId="10" fillId="0" borderId="203" xfId="4" applyNumberFormat="1" applyFont="1" applyBorder="1" applyAlignment="1">
      <alignment horizontal="center"/>
    </xf>
    <xf numFmtId="0" fontId="10" fillId="0" borderId="203" xfId="4" applyFont="1" applyBorder="1" applyAlignment="1">
      <alignment horizontal="center"/>
    </xf>
    <xf numFmtId="9" fontId="10" fillId="0" borderId="203" xfId="4" quotePrefix="1" applyNumberFormat="1" applyFont="1" applyBorder="1" applyAlignment="1">
      <alignment horizontal="center"/>
    </xf>
    <xf numFmtId="9" fontId="10" fillId="0" borderId="266" xfId="4" quotePrefix="1" applyNumberFormat="1" applyFont="1" applyBorder="1" applyAlignment="1">
      <alignment horizontal="center"/>
    </xf>
    <xf numFmtId="1" fontId="10" fillId="0" borderId="265" xfId="8" applyNumberFormat="1" applyFont="1" applyBorder="1" applyAlignment="1">
      <alignment horizontal="center"/>
    </xf>
    <xf numFmtId="3" fontId="10" fillId="0" borderId="203" xfId="4" applyNumberFormat="1" applyFont="1" applyBorder="1" applyAlignment="1">
      <alignment horizontal="center"/>
    </xf>
    <xf numFmtId="3" fontId="10" fillId="0" borderId="266" xfId="8" quotePrefix="1" applyNumberFormat="1" applyFont="1" applyBorder="1" applyAlignment="1">
      <alignment horizontal="center"/>
    </xf>
    <xf numFmtId="0" fontId="31" fillId="4" borderId="215" xfId="3" applyFont="1" applyFill="1" applyBorder="1" applyAlignment="1">
      <alignment horizontal="center" vertical="center"/>
    </xf>
    <xf numFmtId="9" fontId="10" fillId="4" borderId="214" xfId="4" applyNumberFormat="1" applyFont="1" applyFill="1" applyBorder="1" applyAlignment="1">
      <alignment horizontal="center"/>
    </xf>
    <xf numFmtId="3" fontId="10" fillId="4" borderId="214" xfId="4" applyNumberFormat="1" applyFont="1" applyFill="1" applyBorder="1" applyAlignment="1">
      <alignment horizontal="center"/>
    </xf>
    <xf numFmtId="3" fontId="10" fillId="4" borderId="180" xfId="8" applyNumberFormat="1" applyFont="1" applyFill="1" applyBorder="1" applyAlignment="1">
      <alignment horizontal="center"/>
    </xf>
    <xf numFmtId="0" fontId="31" fillId="0" borderId="267" xfId="3" applyFont="1" applyBorder="1" applyAlignment="1">
      <alignment horizontal="center" vertical="center"/>
    </xf>
    <xf numFmtId="0" fontId="10" fillId="0" borderId="198" xfId="4" applyFont="1" applyBorder="1"/>
    <xf numFmtId="165" fontId="10" fillId="0" borderId="198" xfId="4" applyNumberFormat="1" applyFont="1" applyBorder="1" applyAlignment="1">
      <alignment horizontal="center"/>
    </xf>
    <xf numFmtId="0" fontId="10" fillId="0" borderId="198" xfId="4" applyFont="1" applyBorder="1" applyAlignment="1">
      <alignment horizontal="center"/>
    </xf>
    <xf numFmtId="9" fontId="10" fillId="0" borderId="198" xfId="4" quotePrefix="1" applyNumberFormat="1" applyFont="1" applyBorder="1" applyAlignment="1">
      <alignment horizontal="center"/>
    </xf>
    <xf numFmtId="9" fontId="10" fillId="0" borderId="268" xfId="4" quotePrefix="1" applyNumberFormat="1" applyFont="1" applyBorder="1" applyAlignment="1">
      <alignment horizontal="center"/>
    </xf>
    <xf numFmtId="1" fontId="10" fillId="0" borderId="267" xfId="8" applyNumberFormat="1" applyFont="1" applyBorder="1" applyAlignment="1">
      <alignment horizontal="center"/>
    </xf>
    <xf numFmtId="3" fontId="10" fillId="0" borderId="198" xfId="4" applyNumberFormat="1" applyFont="1" applyBorder="1" applyAlignment="1">
      <alignment horizontal="center"/>
    </xf>
    <xf numFmtId="3" fontId="10" fillId="0" borderId="268" xfId="8" quotePrefix="1" applyNumberFormat="1" applyFont="1" applyBorder="1" applyAlignment="1">
      <alignment horizontal="center"/>
    </xf>
    <xf numFmtId="0" fontId="31" fillId="4" borderId="265" xfId="3" applyFont="1" applyFill="1" applyBorder="1" applyAlignment="1">
      <alignment horizontal="center" vertical="center"/>
    </xf>
    <xf numFmtId="0" fontId="10" fillId="4" borderId="203" xfId="4" applyFont="1" applyFill="1" applyBorder="1"/>
    <xf numFmtId="165" fontId="10" fillId="4" borderId="203" xfId="4" applyNumberFormat="1" applyFont="1" applyFill="1" applyBorder="1" applyAlignment="1">
      <alignment horizontal="center"/>
    </xf>
    <xf numFmtId="0" fontId="10" fillId="4" borderId="203" xfId="4" applyFont="1" applyFill="1" applyBorder="1" applyAlignment="1">
      <alignment horizontal="center"/>
    </xf>
    <xf numFmtId="9" fontId="10" fillId="4" borderId="203" xfId="4" applyNumberFormat="1" applyFont="1" applyFill="1" applyBorder="1" applyAlignment="1">
      <alignment horizontal="center"/>
    </xf>
    <xf numFmtId="9" fontId="10" fillId="4" borderId="266" xfId="4" applyNumberFormat="1" applyFont="1" applyFill="1" applyBorder="1" applyAlignment="1">
      <alignment horizontal="center"/>
    </xf>
    <xf numFmtId="1" fontId="10" fillId="4" borderId="265" xfId="8" applyNumberFormat="1" applyFont="1" applyFill="1" applyBorder="1" applyAlignment="1">
      <alignment horizontal="center"/>
    </xf>
    <xf numFmtId="3" fontId="10" fillId="4" borderId="203" xfId="4" applyNumberFormat="1" applyFont="1" applyFill="1" applyBorder="1" applyAlignment="1">
      <alignment horizontal="center"/>
    </xf>
    <xf numFmtId="3" fontId="10" fillId="4" borderId="266" xfId="8" applyNumberFormat="1" applyFont="1" applyFill="1" applyBorder="1" applyAlignment="1">
      <alignment horizontal="center"/>
    </xf>
    <xf numFmtId="0" fontId="8" fillId="2" borderId="167" xfId="4" applyFont="1" applyFill="1" applyBorder="1" applyAlignment="1">
      <alignment horizontal="center" vertical="center"/>
    </xf>
    <xf numFmtId="0" fontId="29" fillId="0" borderId="34" xfId="2" applyFont="1" applyBorder="1" applyAlignment="1">
      <alignment horizontal="center" vertical="center" wrapText="1"/>
    </xf>
    <xf numFmtId="0" fontId="29" fillId="4" borderId="36" xfId="2" applyFont="1" applyFill="1" applyBorder="1" applyAlignment="1">
      <alignment horizontal="center" vertical="center" wrapText="1"/>
    </xf>
    <xf numFmtId="0" fontId="29" fillId="0" borderId="36" xfId="1" applyNumberFormat="1" applyFont="1" applyBorder="1" applyAlignment="1">
      <alignment horizontal="center" vertical="center"/>
    </xf>
    <xf numFmtId="0" fontId="29" fillId="0" borderId="38" xfId="2" applyFont="1" applyBorder="1" applyAlignment="1">
      <alignment horizontal="center" vertical="center" wrapText="1"/>
    </xf>
    <xf numFmtId="0" fontId="10" fillId="0" borderId="34" xfId="1" applyNumberFormat="1" applyFont="1" applyBorder="1" applyAlignment="1">
      <alignment horizontal="center" vertical="center"/>
    </xf>
    <xf numFmtId="0" fontId="10" fillId="0" borderId="180" xfId="2" applyFont="1" applyBorder="1" applyAlignment="1">
      <alignment horizontal="center" vertical="center" wrapText="1"/>
    </xf>
    <xf numFmtId="0" fontId="10" fillId="4" borderId="36" xfId="1" applyNumberFormat="1" applyFont="1" applyFill="1" applyBorder="1" applyAlignment="1">
      <alignment horizontal="center" vertical="center"/>
    </xf>
    <xf numFmtId="0" fontId="10" fillId="4" borderId="45" xfId="2" applyFont="1" applyFill="1" applyBorder="1" applyAlignment="1">
      <alignment horizontal="center" vertical="center" wrapText="1"/>
    </xf>
    <xf numFmtId="0" fontId="10" fillId="0" borderId="36" xfId="1" applyNumberFormat="1" applyFont="1" applyBorder="1" applyAlignment="1">
      <alignment horizontal="center" vertical="center"/>
    </xf>
    <xf numFmtId="0" fontId="10" fillId="0" borderId="45" xfId="1" applyNumberFormat="1" applyFont="1" applyBorder="1" applyAlignment="1">
      <alignment horizontal="center" vertical="center"/>
    </xf>
    <xf numFmtId="0" fontId="10" fillId="0" borderId="38" xfId="1" applyNumberFormat="1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44" fillId="2" borderId="41" xfId="1" applyNumberFormat="1" applyFont="1" applyFill="1" applyBorder="1" applyAlignment="1">
      <alignment horizontal="center" vertical="center"/>
    </xf>
    <xf numFmtId="0" fontId="44" fillId="2" borderId="167" xfId="1" applyNumberFormat="1" applyFont="1" applyFill="1" applyBorder="1" applyAlignment="1">
      <alignment horizontal="center" vertical="center"/>
    </xf>
    <xf numFmtId="0" fontId="44" fillId="2" borderId="59" xfId="1" applyNumberFormat="1" applyFont="1" applyFill="1" applyBorder="1" applyAlignment="1">
      <alignment horizontal="center" vertical="center"/>
    </xf>
    <xf numFmtId="0" fontId="7" fillId="2" borderId="41" xfId="1" applyNumberFormat="1" applyFont="1" applyFill="1" applyBorder="1" applyAlignment="1">
      <alignment horizontal="center" vertical="center"/>
    </xf>
    <xf numFmtId="0" fontId="7" fillId="2" borderId="59" xfId="1" applyNumberFormat="1" applyFont="1" applyFill="1" applyBorder="1" applyAlignment="1">
      <alignment horizontal="center" vertical="center"/>
    </xf>
    <xf numFmtId="0" fontId="7" fillId="2" borderId="58" xfId="1" applyNumberFormat="1" applyFont="1" applyFill="1" applyBorder="1" applyAlignment="1">
      <alignment horizontal="center" vertical="center"/>
    </xf>
    <xf numFmtId="0" fontId="7" fillId="2" borderId="60" xfId="1" applyNumberFormat="1" applyFont="1" applyFill="1" applyBorder="1" applyAlignment="1">
      <alignment horizontal="center" vertical="center"/>
    </xf>
    <xf numFmtId="0" fontId="8" fillId="2" borderId="185" xfId="4" applyFont="1" applyFill="1" applyBorder="1" applyAlignment="1">
      <alignment horizontal="center" vertical="center"/>
    </xf>
    <xf numFmtId="0" fontId="11" fillId="2" borderId="182" xfId="4" applyFont="1" applyFill="1" applyBorder="1" applyAlignment="1">
      <alignment horizontal="center" vertical="center"/>
    </xf>
    <xf numFmtId="0" fontId="0" fillId="0" borderId="271" xfId="0" applyBorder="1"/>
    <xf numFmtId="168" fontId="29" fillId="0" borderId="217" xfId="2" applyNumberFormat="1" applyFont="1" applyBorder="1" applyAlignment="1">
      <alignment horizontal="center" vertical="center" wrapText="1"/>
    </xf>
    <xf numFmtId="168" fontId="29" fillId="4" borderId="218" xfId="2" applyNumberFormat="1" applyFont="1" applyFill="1" applyBorder="1" applyAlignment="1">
      <alignment horizontal="center" vertical="center" wrapText="1"/>
    </xf>
    <xf numFmtId="168" fontId="10" fillId="0" borderId="218" xfId="1" applyNumberFormat="1" applyFont="1" applyBorder="1" applyAlignment="1">
      <alignment horizontal="center" vertical="center" wrapText="1"/>
    </xf>
    <xf numFmtId="168" fontId="29" fillId="0" borderId="219" xfId="2" applyNumberFormat="1" applyFont="1" applyBorder="1" applyAlignment="1">
      <alignment horizontal="center" vertical="center" wrapText="1"/>
    </xf>
    <xf numFmtId="168" fontId="29" fillId="0" borderId="220" xfId="2" applyNumberFormat="1" applyFont="1" applyBorder="1" applyAlignment="1">
      <alignment horizontal="center" vertical="center" wrapText="1"/>
    </xf>
    <xf numFmtId="168" fontId="29" fillId="0" borderId="180" xfId="2" applyNumberFormat="1" applyFont="1" applyBorder="1" applyAlignment="1">
      <alignment horizontal="center" vertical="center" wrapText="1"/>
    </xf>
    <xf numFmtId="168" fontId="29" fillId="4" borderId="45" xfId="2" applyNumberFormat="1" applyFont="1" applyFill="1" applyBorder="1" applyAlignment="1">
      <alignment horizontal="center" vertical="center" wrapText="1"/>
    </xf>
    <xf numFmtId="168" fontId="29" fillId="0" borderId="45" xfId="2" applyNumberFormat="1" applyFont="1" applyBorder="1" applyAlignment="1">
      <alignment horizontal="center" vertical="center" wrapText="1"/>
    </xf>
    <xf numFmtId="168" fontId="29" fillId="0" borderId="46" xfId="2" applyNumberFormat="1" applyFont="1" applyBorder="1" applyAlignment="1">
      <alignment horizontal="center" vertical="center" wrapText="1"/>
    </xf>
    <xf numFmtId="168" fontId="29" fillId="0" borderId="44" xfId="2" applyNumberFormat="1" applyFont="1" applyBorder="1" applyAlignment="1">
      <alignment horizontal="center" vertical="center" wrapText="1"/>
    </xf>
    <xf numFmtId="168" fontId="11" fillId="2" borderId="41" xfId="1" applyNumberFormat="1" applyFont="1" applyFill="1" applyBorder="1" applyAlignment="1">
      <alignment horizontal="center" vertical="center" wrapText="1"/>
    </xf>
    <xf numFmtId="168" fontId="8" fillId="2" borderId="59" xfId="1" applyNumberFormat="1" applyFont="1" applyFill="1" applyBorder="1" applyAlignment="1">
      <alignment horizontal="center" vertical="center" wrapText="1"/>
    </xf>
    <xf numFmtId="168" fontId="11" fillId="2" borderId="59" xfId="1" applyNumberFormat="1" applyFont="1" applyFill="1" applyBorder="1" applyAlignment="1">
      <alignment horizontal="center" vertical="center" wrapText="1"/>
    </xf>
    <xf numFmtId="0" fontId="50" fillId="0" borderId="0" xfId="0" applyFont="1"/>
    <xf numFmtId="168" fontId="11" fillId="2" borderId="58" xfId="1" applyNumberFormat="1" applyFont="1" applyFill="1" applyBorder="1" applyAlignment="1">
      <alignment horizontal="center" vertical="center" wrapText="1"/>
    </xf>
    <xf numFmtId="168" fontId="11" fillId="2" borderId="60" xfId="1" applyNumberFormat="1" applyFont="1" applyFill="1" applyBorder="1" applyAlignment="1">
      <alignment horizontal="center" vertical="center" wrapText="1"/>
    </xf>
    <xf numFmtId="0" fontId="10" fillId="0" borderId="175" xfId="4" applyFont="1" applyBorder="1" applyAlignment="1">
      <alignment horizontal="center" vertical="center" wrapText="1"/>
    </xf>
    <xf numFmtId="0" fontId="10" fillId="0" borderId="170" xfId="4" applyFont="1" applyBorder="1" applyAlignment="1">
      <alignment horizontal="center" vertical="center" wrapText="1"/>
    </xf>
    <xf numFmtId="0" fontId="8" fillId="2" borderId="60" xfId="4" applyFont="1" applyFill="1" applyBorder="1" applyAlignment="1">
      <alignment horizontal="center" vertical="center"/>
    </xf>
    <xf numFmtId="165" fontId="10" fillId="0" borderId="68" xfId="1" applyNumberFormat="1" applyFont="1" applyBorder="1" applyAlignment="1">
      <alignment horizontal="center" vertical="center"/>
    </xf>
    <xf numFmtId="165" fontId="10" fillId="0" borderId="45" xfId="1" applyNumberFormat="1" applyFont="1" applyBorder="1" applyAlignment="1">
      <alignment horizontal="center" vertical="center"/>
    </xf>
    <xf numFmtId="165" fontId="10" fillId="0" borderId="46" xfId="1" applyNumberFormat="1" applyFont="1" applyBorder="1" applyAlignment="1">
      <alignment horizontal="center" vertical="center"/>
    </xf>
    <xf numFmtId="165" fontId="11" fillId="2" borderId="58" xfId="1" applyNumberFormat="1" applyFont="1" applyFill="1" applyBorder="1" applyAlignment="1">
      <alignment horizontal="center" vertical="center"/>
    </xf>
    <xf numFmtId="165" fontId="10" fillId="0" borderId="44" xfId="1" applyNumberFormat="1" applyFont="1" applyBorder="1" applyAlignment="1">
      <alignment horizontal="center" vertical="center"/>
    </xf>
    <xf numFmtId="165" fontId="8" fillId="2" borderId="60" xfId="1" applyNumberFormat="1" applyFont="1" applyFill="1" applyBorder="1" applyAlignment="1">
      <alignment horizontal="center" vertical="center"/>
    </xf>
    <xf numFmtId="0" fontId="10" fillId="0" borderId="184" xfId="4" applyFont="1" applyBorder="1" applyAlignment="1">
      <alignment horizontal="center" vertical="center" wrapText="1"/>
    </xf>
    <xf numFmtId="165" fontId="10" fillId="0" borderId="57" xfId="1" applyNumberFormat="1" applyFont="1" applyBorder="1" applyAlignment="1">
      <alignment horizontal="center" vertical="center"/>
    </xf>
    <xf numFmtId="167" fontId="10" fillId="0" borderId="34" xfId="2" applyNumberFormat="1" applyFont="1" applyBorder="1" applyAlignment="1">
      <alignment horizontal="center" vertical="center" wrapText="1"/>
    </xf>
    <xf numFmtId="168" fontId="10" fillId="0" borderId="180" xfId="2" applyNumberFormat="1" applyFont="1" applyBorder="1" applyAlignment="1">
      <alignment horizontal="center" vertical="center" wrapText="1"/>
    </xf>
    <xf numFmtId="168" fontId="10" fillId="0" borderId="68" xfId="2" applyNumberFormat="1" applyFont="1" applyBorder="1" applyAlignment="1">
      <alignment horizontal="center" vertical="center" wrapText="1"/>
    </xf>
    <xf numFmtId="167" fontId="10" fillId="4" borderId="36" xfId="2" applyNumberFormat="1" applyFont="1" applyFill="1" applyBorder="1" applyAlignment="1">
      <alignment horizontal="center" vertical="center" wrapText="1"/>
    </xf>
    <xf numFmtId="168" fontId="10" fillId="4" borderId="45" xfId="2" applyNumberFormat="1" applyFont="1" applyFill="1" applyBorder="1" applyAlignment="1">
      <alignment horizontal="center" vertical="center" wrapText="1"/>
    </xf>
    <xf numFmtId="167" fontId="10" fillId="0" borderId="36" xfId="2" applyNumberFormat="1" applyFont="1" applyBorder="1" applyAlignment="1">
      <alignment horizontal="center" vertical="center" wrapText="1"/>
    </xf>
    <xf numFmtId="168" fontId="10" fillId="0" borderId="45" xfId="1" applyNumberFormat="1" applyFont="1" applyBorder="1" applyAlignment="1">
      <alignment horizontal="center" vertical="center"/>
    </xf>
    <xf numFmtId="168" fontId="10" fillId="0" borderId="46" xfId="2" applyNumberFormat="1" applyFont="1" applyBorder="1" applyAlignment="1">
      <alignment horizontal="center" vertical="center" wrapText="1"/>
    </xf>
    <xf numFmtId="167" fontId="28" fillId="0" borderId="47" xfId="2" applyNumberFormat="1" applyFont="1" applyBorder="1" applyAlignment="1">
      <alignment horizontal="center" vertical="center" wrapText="1"/>
    </xf>
    <xf numFmtId="167" fontId="29" fillId="4" borderId="36" xfId="2" applyNumberFormat="1" applyFont="1" applyFill="1" applyBorder="1" applyAlignment="1">
      <alignment horizontal="center" vertical="center" wrapText="1"/>
    </xf>
    <xf numFmtId="167" fontId="29" fillId="0" borderId="36" xfId="2" applyNumberFormat="1" applyFont="1" applyBorder="1" applyAlignment="1">
      <alignment horizontal="center" vertical="center" wrapText="1"/>
    </xf>
    <xf numFmtId="167" fontId="29" fillId="0" borderId="47" xfId="2" applyNumberFormat="1" applyFont="1" applyBorder="1" applyAlignment="1">
      <alignment horizontal="center" vertical="center" wrapText="1"/>
    </xf>
    <xf numFmtId="167" fontId="11" fillId="2" borderId="41" xfId="1" applyNumberFormat="1" applyFont="1" applyFill="1" applyBorder="1" applyAlignment="1">
      <alignment horizontal="center" vertical="center" wrapText="1"/>
    </xf>
    <xf numFmtId="167" fontId="11" fillId="2" borderId="59" xfId="1" applyNumberFormat="1" applyFont="1" applyFill="1" applyBorder="1" applyAlignment="1">
      <alignment horizontal="center" vertical="center" wrapText="1"/>
    </xf>
    <xf numFmtId="168" fontId="10" fillId="0" borderId="44" xfId="2" applyNumberFormat="1" applyFont="1" applyBorder="1" applyAlignment="1">
      <alignment horizontal="center" vertical="center" wrapText="1"/>
    </xf>
    <xf numFmtId="3" fontId="7" fillId="2" borderId="41" xfId="1" applyNumberFormat="1" applyFont="1" applyFill="1" applyBorder="1" applyAlignment="1">
      <alignment horizontal="center" vertical="center"/>
    </xf>
    <xf numFmtId="165" fontId="7" fillId="2" borderId="41" xfId="1" applyNumberFormat="1" applyFont="1" applyFill="1" applyBorder="1" applyAlignment="1">
      <alignment horizontal="center" vertical="center"/>
    </xf>
    <xf numFmtId="168" fontId="7" fillId="2" borderId="41" xfId="1" applyNumberFormat="1" applyFont="1" applyFill="1" applyBorder="1" applyAlignment="1">
      <alignment horizontal="center" vertical="center"/>
    </xf>
    <xf numFmtId="168" fontId="7" fillId="2" borderId="58" xfId="1" applyNumberFormat="1" applyFont="1" applyFill="1" applyBorder="1" applyAlignment="1">
      <alignment horizontal="center" vertical="center"/>
    </xf>
    <xf numFmtId="3" fontId="7" fillId="2" borderId="59" xfId="1" applyNumberFormat="1" applyFont="1" applyFill="1" applyBorder="1" applyAlignment="1">
      <alignment horizontal="center" vertical="center"/>
    </xf>
    <xf numFmtId="165" fontId="7" fillId="2" borderId="59" xfId="1" applyNumberFormat="1" applyFont="1" applyFill="1" applyBorder="1" applyAlignment="1">
      <alignment horizontal="center" vertical="center"/>
    </xf>
    <xf numFmtId="168" fontId="7" fillId="2" borderId="59" xfId="1" applyNumberFormat="1" applyFont="1" applyFill="1" applyBorder="1" applyAlignment="1">
      <alignment horizontal="center" vertical="center"/>
    </xf>
    <xf numFmtId="168" fontId="7" fillId="2" borderId="60" xfId="1" applyNumberFormat="1" applyFont="1" applyFill="1" applyBorder="1" applyAlignment="1">
      <alignment horizontal="center" vertical="center"/>
    </xf>
    <xf numFmtId="167" fontId="8" fillId="2" borderId="59" xfId="1" applyNumberFormat="1" applyFont="1" applyFill="1" applyBorder="1" applyAlignment="1">
      <alignment horizontal="center" vertical="center"/>
    </xf>
    <xf numFmtId="168" fontId="8" fillId="2" borderId="60" xfId="1" applyNumberFormat="1" applyFont="1" applyFill="1" applyBorder="1" applyAlignment="1">
      <alignment horizontal="center" vertical="center"/>
    </xf>
    <xf numFmtId="9" fontId="10" fillId="4" borderId="45" xfId="4" applyNumberFormat="1" applyFont="1" applyFill="1" applyBorder="1" applyAlignment="1">
      <alignment horizontal="center" wrapText="1"/>
    </xf>
    <xf numFmtId="9" fontId="10" fillId="0" borderId="180" xfId="4" quotePrefix="1" applyNumberFormat="1" applyFont="1" applyBorder="1" applyAlignment="1">
      <alignment horizontal="center" wrapText="1"/>
    </xf>
    <xf numFmtId="9" fontId="10" fillId="0" borderId="68" xfId="4" quotePrefix="1" applyNumberFormat="1" applyFont="1" applyBorder="1" applyAlignment="1">
      <alignment horizontal="center" wrapText="1"/>
    </xf>
    <xf numFmtId="9" fontId="10" fillId="4" borderId="180" xfId="4" applyNumberFormat="1" applyFont="1" applyFill="1" applyBorder="1" applyAlignment="1">
      <alignment horizontal="center" wrapText="1"/>
    </xf>
    <xf numFmtId="9" fontId="10" fillId="4" borderId="202" xfId="4" applyNumberFormat="1" applyFont="1" applyFill="1" applyBorder="1" applyAlignment="1">
      <alignment horizontal="center" wrapText="1"/>
    </xf>
    <xf numFmtId="4" fontId="10" fillId="0" borderId="35" xfId="1" applyNumberFormat="1" applyFont="1" applyFill="1" applyBorder="1" applyAlignment="1">
      <alignment horizontal="center" vertical="center"/>
    </xf>
    <xf numFmtId="4" fontId="10" fillId="4" borderId="37" xfId="1" applyNumberFormat="1" applyFont="1" applyFill="1" applyBorder="1" applyAlignment="1">
      <alignment horizontal="center" vertical="center"/>
    </xf>
    <xf numFmtId="4" fontId="10" fillId="0" borderId="37" xfId="1" applyNumberFormat="1" applyFont="1" applyFill="1" applyBorder="1" applyAlignment="1">
      <alignment horizontal="center" vertical="center"/>
    </xf>
    <xf numFmtId="4" fontId="10" fillId="0" borderId="39" xfId="1" applyNumberFormat="1" applyFont="1" applyFill="1" applyBorder="1" applyAlignment="1">
      <alignment horizontal="center" vertical="center"/>
    </xf>
    <xf numFmtId="4" fontId="11" fillId="2" borderId="41" xfId="1" applyNumberFormat="1" applyFont="1" applyFill="1" applyBorder="1" applyAlignment="1">
      <alignment horizontal="center" vertical="center"/>
    </xf>
    <xf numFmtId="4" fontId="10" fillId="0" borderId="42" xfId="1" applyNumberFormat="1" applyFont="1" applyFill="1" applyBorder="1" applyAlignment="1">
      <alignment horizontal="center" vertical="center"/>
    </xf>
    <xf numFmtId="4" fontId="8" fillId="2" borderId="59" xfId="1" applyNumberFormat="1" applyFont="1" applyFill="1" applyBorder="1" applyAlignment="1">
      <alignment horizontal="center" vertical="center"/>
    </xf>
    <xf numFmtId="167" fontId="29" fillId="4" borderId="36" xfId="2" applyNumberFormat="1" applyFont="1" applyFill="1" applyBorder="1" applyAlignment="1">
      <alignment horizontal="center" vertical="top" wrapText="1"/>
    </xf>
    <xf numFmtId="165" fontId="49" fillId="2" borderId="168" xfId="1" applyNumberFormat="1" applyFont="1" applyFill="1" applyBorder="1" applyAlignment="1">
      <alignment horizontal="center"/>
    </xf>
    <xf numFmtId="165" fontId="48" fillId="0" borderId="230" xfId="1" applyNumberFormat="1" applyFont="1" applyFill="1" applyBorder="1" applyAlignment="1">
      <alignment horizontal="center"/>
    </xf>
    <xf numFmtId="165" fontId="48" fillId="0" borderId="231" xfId="1" applyNumberFormat="1" applyFont="1" applyFill="1" applyBorder="1" applyAlignment="1">
      <alignment horizontal="center"/>
    </xf>
    <xf numFmtId="165" fontId="48" fillId="0" borderId="235" xfId="1" applyNumberFormat="1" applyFont="1" applyFill="1" applyBorder="1" applyAlignment="1">
      <alignment horizontal="center"/>
    </xf>
    <xf numFmtId="165" fontId="48" fillId="4" borderId="227" xfId="1" applyNumberFormat="1" applyFont="1" applyFill="1" applyBorder="1" applyAlignment="1">
      <alignment horizontal="center"/>
    </xf>
    <xf numFmtId="165" fontId="48" fillId="4" borderId="228" xfId="1" applyNumberFormat="1" applyFont="1" applyFill="1" applyBorder="1" applyAlignment="1">
      <alignment horizontal="center"/>
    </xf>
    <xf numFmtId="165" fontId="48" fillId="4" borderId="229" xfId="1" applyNumberFormat="1" applyFont="1" applyFill="1" applyBorder="1" applyAlignment="1">
      <alignment horizontal="center"/>
    </xf>
    <xf numFmtId="165" fontId="48" fillId="0" borderId="227" xfId="1" applyNumberFormat="1" applyFont="1" applyFill="1" applyBorder="1" applyAlignment="1">
      <alignment horizontal="center"/>
    </xf>
    <xf numFmtId="165" fontId="48" fillId="0" borderId="228" xfId="1" applyNumberFormat="1" applyFont="1" applyFill="1" applyBorder="1" applyAlignment="1">
      <alignment horizontal="center"/>
    </xf>
    <xf numFmtId="165" fontId="48" fillId="0" borderId="229" xfId="1" applyNumberFormat="1" applyFont="1" applyFill="1" applyBorder="1" applyAlignment="1">
      <alignment horizontal="center"/>
    </xf>
    <xf numFmtId="165" fontId="48" fillId="0" borderId="234" xfId="1" applyNumberFormat="1" applyFont="1" applyFill="1" applyBorder="1" applyAlignment="1">
      <alignment horizontal="center"/>
    </xf>
    <xf numFmtId="165" fontId="48" fillId="0" borderId="233" xfId="1" applyNumberFormat="1" applyFont="1" applyFill="1" applyBorder="1" applyAlignment="1">
      <alignment horizontal="center"/>
    </xf>
    <xf numFmtId="165" fontId="48" fillId="0" borderId="239" xfId="1" applyNumberFormat="1" applyFont="1" applyFill="1" applyBorder="1" applyAlignment="1">
      <alignment horizontal="center"/>
    </xf>
    <xf numFmtId="165" fontId="49" fillId="2" borderId="236" xfId="1" applyNumberFormat="1" applyFont="1" applyFill="1" applyBorder="1" applyAlignment="1">
      <alignment horizontal="center"/>
    </xf>
    <xf numFmtId="165" fontId="49" fillId="2" borderId="40" xfId="1" applyNumberFormat="1" applyFont="1" applyFill="1" applyBorder="1" applyAlignment="1">
      <alignment horizontal="center"/>
    </xf>
    <xf numFmtId="165" fontId="49" fillId="2" borderId="237" xfId="1" applyNumberFormat="1" applyFont="1" applyFill="1" applyBorder="1" applyAlignment="1">
      <alignment horizontal="center"/>
    </xf>
    <xf numFmtId="165" fontId="49" fillId="2" borderId="243" xfId="1" applyNumberFormat="1" applyFont="1" applyFill="1" applyBorder="1" applyAlignment="1">
      <alignment horizontal="center"/>
    </xf>
    <xf numFmtId="165" fontId="48" fillId="0" borderId="240" xfId="1" applyNumberFormat="1" applyFont="1" applyFill="1" applyBorder="1" applyAlignment="1">
      <alignment horizontal="center"/>
    </xf>
    <xf numFmtId="165" fontId="49" fillId="2" borderId="238" xfId="1" applyNumberFormat="1" applyFont="1" applyFill="1" applyBorder="1" applyAlignment="1">
      <alignment horizontal="center"/>
    </xf>
    <xf numFmtId="165" fontId="49" fillId="2" borderId="169" xfId="1" applyNumberFormat="1" applyFont="1" applyFill="1" applyBorder="1" applyAlignment="1">
      <alignment horizontal="center"/>
    </xf>
    <xf numFmtId="165" fontId="49" fillId="2" borderId="226" xfId="1" applyNumberFormat="1" applyFont="1" applyFill="1" applyBorder="1" applyAlignment="1">
      <alignment horizontal="center"/>
    </xf>
    <xf numFmtId="165" fontId="49" fillId="2" borderId="241" xfId="1" applyNumberFormat="1" applyFont="1" applyFill="1" applyBorder="1" applyAlignment="1">
      <alignment horizontal="center"/>
    </xf>
    <xf numFmtId="165" fontId="49" fillId="2" borderId="232" xfId="1" applyNumberFormat="1" applyFont="1" applyFill="1" applyBorder="1" applyAlignment="1">
      <alignment horizontal="center"/>
    </xf>
    <xf numFmtId="165" fontId="49" fillId="2" borderId="242" xfId="1" applyNumberFormat="1" applyFont="1" applyFill="1" applyBorder="1" applyAlignment="1">
      <alignment horizontal="center"/>
    </xf>
    <xf numFmtId="165" fontId="49" fillId="2" borderId="162" xfId="1" applyNumberFormat="1" applyFont="1" applyFill="1" applyBorder="1" applyAlignment="1">
      <alignment horizontal="center"/>
    </xf>
    <xf numFmtId="165" fontId="49" fillId="2" borderId="182" xfId="1" applyNumberFormat="1" applyFont="1" applyFill="1" applyBorder="1" applyAlignment="1">
      <alignment horizontal="center"/>
    </xf>
    <xf numFmtId="165" fontId="48" fillId="0" borderId="260" xfId="1" applyNumberFormat="1" applyFont="1" applyFill="1" applyBorder="1" applyAlignment="1">
      <alignment horizontal="center"/>
    </xf>
    <xf numFmtId="165" fontId="48" fillId="0" borderId="259" xfId="1" applyNumberFormat="1" applyFont="1" applyFill="1" applyBorder="1" applyAlignment="1">
      <alignment horizontal="center"/>
    </xf>
    <xf numFmtId="165" fontId="49" fillId="2" borderId="257" xfId="1" applyNumberFormat="1" applyFont="1" applyFill="1" applyBorder="1" applyAlignment="1">
      <alignment horizontal="center"/>
    </xf>
    <xf numFmtId="165" fontId="48" fillId="0" borderId="261" xfId="1" applyNumberFormat="1" applyFont="1" applyFill="1" applyBorder="1" applyAlignment="1">
      <alignment horizontal="center"/>
    </xf>
    <xf numFmtId="0" fontId="8" fillId="2" borderId="276" xfId="3" applyFont="1" applyFill="1" applyBorder="1" applyAlignment="1">
      <alignment horizontal="center" vertical="center" wrapText="1"/>
    </xf>
    <xf numFmtId="0" fontId="10" fillId="0" borderId="277" xfId="4" applyFont="1" applyBorder="1"/>
    <xf numFmtId="166" fontId="10" fillId="0" borderId="278" xfId="4" applyNumberFormat="1" applyFont="1" applyBorder="1" applyAlignment="1">
      <alignment horizontal="center"/>
    </xf>
    <xf numFmtId="0" fontId="10" fillId="4" borderId="158" xfId="4" applyFont="1" applyFill="1" applyBorder="1"/>
    <xf numFmtId="166" fontId="10" fillId="4" borderId="45" xfId="4" applyNumberFormat="1" applyFont="1" applyFill="1" applyBorder="1" applyAlignment="1">
      <alignment horizontal="center"/>
    </xf>
    <xf numFmtId="0" fontId="10" fillId="4" borderId="197" xfId="4" applyFont="1" applyFill="1" applyBorder="1"/>
    <xf numFmtId="166" fontId="10" fillId="4" borderId="202" xfId="4" applyNumberFormat="1" applyFont="1" applyFill="1" applyBorder="1" applyAlignment="1">
      <alignment horizontal="center"/>
    </xf>
    <xf numFmtId="0" fontId="51" fillId="0" borderId="0" xfId="0" applyFont="1"/>
    <xf numFmtId="0" fontId="8" fillId="2" borderId="67" xfId="4" applyFont="1" applyFill="1" applyBorder="1" applyAlignment="1">
      <alignment horizontal="center" vertical="center" wrapText="1"/>
    </xf>
    <xf numFmtId="0" fontId="10" fillId="0" borderId="40" xfId="4" applyFont="1" applyBorder="1" applyAlignment="1">
      <alignment horizontal="center" vertical="center" wrapText="1"/>
    </xf>
    <xf numFmtId="0" fontId="10" fillId="0" borderId="162" xfId="4" applyFont="1" applyBorder="1" applyAlignment="1">
      <alignment horizontal="center" vertical="center" wrapText="1"/>
    </xf>
    <xf numFmtId="0" fontId="10" fillId="0" borderId="174" xfId="4" applyFont="1" applyBorder="1" applyAlignment="1">
      <alignment horizontal="center" vertical="center" wrapText="1"/>
    </xf>
    <xf numFmtId="1" fontId="8" fillId="2" borderId="279" xfId="1" applyNumberFormat="1" applyFont="1" applyFill="1" applyBorder="1" applyAlignment="1">
      <alignment horizontal="center" vertical="center"/>
    </xf>
    <xf numFmtId="0" fontId="10" fillId="0" borderId="183" xfId="4" applyFont="1" applyBorder="1" applyAlignment="1">
      <alignment horizontal="center" vertical="center" wrapText="1"/>
    </xf>
    <xf numFmtId="0" fontId="10" fillId="0" borderId="281" xfId="4" applyFont="1" applyBorder="1" applyAlignment="1">
      <alignment horizontal="center" vertical="center" wrapText="1"/>
    </xf>
    <xf numFmtId="0" fontId="10" fillId="0" borderId="282" xfId="4" applyFont="1" applyBorder="1" applyAlignment="1">
      <alignment horizontal="center" vertical="center" wrapText="1"/>
    </xf>
    <xf numFmtId="0" fontId="10" fillId="0" borderId="275" xfId="4" applyFont="1" applyBorder="1" applyAlignment="1">
      <alignment horizontal="center" vertical="center" wrapText="1"/>
    </xf>
    <xf numFmtId="0" fontId="10" fillId="0" borderId="283" xfId="4" applyFont="1" applyBorder="1" applyAlignment="1">
      <alignment horizontal="center" vertical="center" wrapText="1"/>
    </xf>
    <xf numFmtId="0" fontId="10" fillId="2" borderId="284" xfId="4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/>
    </xf>
    <xf numFmtId="0" fontId="5" fillId="3" borderId="94" xfId="3" applyFont="1" applyFill="1" applyBorder="1" applyAlignment="1">
      <alignment horizontal="center"/>
    </xf>
    <xf numFmtId="0" fontId="5" fillId="3" borderId="93" xfId="3" applyFont="1" applyFill="1" applyBorder="1" applyAlignment="1">
      <alignment horizontal="center"/>
    </xf>
    <xf numFmtId="0" fontId="5" fillId="14" borderId="8" xfId="3" applyFont="1" applyFill="1" applyBorder="1" applyAlignment="1">
      <alignment horizontal="center"/>
    </xf>
    <xf numFmtId="0" fontId="5" fillId="14" borderId="19" xfId="3" applyFont="1" applyFill="1" applyBorder="1" applyAlignment="1">
      <alignment horizontal="center"/>
    </xf>
    <xf numFmtId="0" fontId="5" fillId="14" borderId="104" xfId="3" applyFont="1" applyFill="1" applyBorder="1" applyAlignment="1">
      <alignment horizontal="center"/>
    </xf>
    <xf numFmtId="0" fontId="5" fillId="15" borderId="17" xfId="3" applyFont="1" applyFill="1" applyBorder="1" applyAlignment="1">
      <alignment horizontal="center"/>
    </xf>
    <xf numFmtId="0" fontId="5" fillId="15" borderId="30" xfId="3" applyFont="1" applyFill="1" applyBorder="1" applyAlignment="1">
      <alignment horizontal="center"/>
    </xf>
    <xf numFmtId="0" fontId="5" fillId="15" borderId="110" xfId="3" applyFont="1" applyFill="1" applyBorder="1" applyAlignment="1">
      <alignment horizontal="center"/>
    </xf>
    <xf numFmtId="0" fontId="17" fillId="10" borderId="85" xfId="0" applyFont="1" applyFill="1" applyBorder="1" applyAlignment="1">
      <alignment horizontal="center" vertical="center" wrapText="1"/>
    </xf>
    <xf numFmtId="0" fontId="17" fillId="10" borderId="83" xfId="0" applyFont="1" applyFill="1" applyBorder="1" applyAlignment="1">
      <alignment horizontal="center" vertical="center" wrapText="1"/>
    </xf>
    <xf numFmtId="0" fontId="17" fillId="10" borderId="89" xfId="0" applyFont="1" applyFill="1" applyBorder="1" applyAlignment="1">
      <alignment horizontal="center" vertical="center" wrapText="1"/>
    </xf>
    <xf numFmtId="0" fontId="17" fillId="10" borderId="87" xfId="0" applyFont="1" applyFill="1" applyBorder="1" applyAlignment="1">
      <alignment horizontal="center" vertical="center" wrapText="1"/>
    </xf>
    <xf numFmtId="0" fontId="17" fillId="10" borderId="85" xfId="0" applyFont="1" applyFill="1" applyBorder="1" applyAlignment="1">
      <alignment horizontal="center" vertical="center"/>
    </xf>
    <xf numFmtId="0" fontId="17" fillId="10" borderId="83" xfId="0" applyFont="1" applyFill="1" applyBorder="1" applyAlignment="1">
      <alignment horizontal="center" vertical="center"/>
    </xf>
    <xf numFmtId="0" fontId="17" fillId="10" borderId="89" xfId="0" applyFont="1" applyFill="1" applyBorder="1" applyAlignment="1">
      <alignment horizontal="center" vertical="center"/>
    </xf>
    <xf numFmtId="0" fontId="17" fillId="10" borderId="87" xfId="0" applyFont="1" applyFill="1" applyBorder="1" applyAlignment="1">
      <alignment horizontal="center" vertical="center"/>
    </xf>
    <xf numFmtId="0" fontId="17" fillId="8" borderId="82" xfId="0" applyFont="1" applyFill="1" applyBorder="1" applyAlignment="1">
      <alignment horizontal="center" vertical="center"/>
    </xf>
    <xf numFmtId="0" fontId="17" fillId="8" borderId="79" xfId="0" applyFont="1" applyFill="1" applyBorder="1" applyAlignment="1">
      <alignment horizontal="center" vertical="center"/>
    </xf>
    <xf numFmtId="0" fontId="17" fillId="8" borderId="81" xfId="0" applyFont="1" applyFill="1" applyBorder="1" applyAlignment="1">
      <alignment horizontal="center" vertical="center"/>
    </xf>
    <xf numFmtId="0" fontId="17" fillId="8" borderId="82" xfId="0" applyFont="1" applyFill="1" applyBorder="1" applyAlignment="1">
      <alignment horizontal="center" vertical="center" wrapText="1"/>
    </xf>
    <xf numFmtId="0" fontId="17" fillId="8" borderId="81" xfId="0" applyFont="1" applyFill="1" applyBorder="1" applyAlignment="1">
      <alignment horizontal="center" vertical="center" wrapText="1"/>
    </xf>
    <xf numFmtId="0" fontId="17" fillId="9" borderId="82" xfId="0" applyFont="1" applyFill="1" applyBorder="1" applyAlignment="1">
      <alignment horizontal="center" vertical="center"/>
    </xf>
    <xf numFmtId="0" fontId="17" fillId="9" borderId="79" xfId="0" applyFont="1" applyFill="1" applyBorder="1" applyAlignment="1">
      <alignment horizontal="center" vertical="center"/>
    </xf>
    <xf numFmtId="0" fontId="17" fillId="9" borderId="81" xfId="0" applyFont="1" applyFill="1" applyBorder="1" applyAlignment="1">
      <alignment horizontal="center" vertical="center"/>
    </xf>
    <xf numFmtId="0" fontId="17" fillId="10" borderId="86" xfId="0" applyFont="1" applyFill="1" applyBorder="1" applyAlignment="1">
      <alignment horizontal="center" vertical="center" wrapText="1"/>
    </xf>
    <xf numFmtId="0" fontId="17" fillId="10" borderId="90" xfId="0" applyFont="1" applyFill="1" applyBorder="1" applyAlignment="1">
      <alignment horizontal="center" vertical="center" wrapText="1"/>
    </xf>
    <xf numFmtId="0" fontId="18" fillId="11" borderId="85" xfId="0" applyFont="1" applyFill="1" applyBorder="1" applyAlignment="1">
      <alignment horizontal="center" vertical="center" wrapText="1"/>
    </xf>
    <xf numFmtId="0" fontId="18" fillId="11" borderId="83" xfId="0" applyFont="1" applyFill="1" applyBorder="1" applyAlignment="1">
      <alignment horizontal="center" vertical="center"/>
    </xf>
    <xf numFmtId="0" fontId="18" fillId="11" borderId="84" xfId="0" applyFont="1" applyFill="1" applyBorder="1" applyAlignment="1">
      <alignment horizontal="center" vertical="center"/>
    </xf>
    <xf numFmtId="0" fontId="18" fillId="11" borderId="89" xfId="0" applyFont="1" applyFill="1" applyBorder="1" applyAlignment="1">
      <alignment horizontal="center" vertical="center"/>
    </xf>
    <xf numFmtId="0" fontId="18" fillId="11" borderId="87" xfId="0" applyFont="1" applyFill="1" applyBorder="1" applyAlignment="1">
      <alignment horizontal="center" vertical="center"/>
    </xf>
    <xf numFmtId="0" fontId="18" fillId="11" borderId="88" xfId="0" applyFont="1" applyFill="1" applyBorder="1" applyAlignment="1">
      <alignment horizontal="center" vertical="center"/>
    </xf>
    <xf numFmtId="0" fontId="17" fillId="5" borderId="82" xfId="0" applyFont="1" applyFill="1" applyBorder="1" applyAlignment="1">
      <alignment horizontal="center" vertical="center"/>
    </xf>
    <xf numFmtId="0" fontId="17" fillId="5" borderId="79" xfId="0" applyFont="1" applyFill="1" applyBorder="1" applyAlignment="1">
      <alignment horizontal="center" vertical="center"/>
    </xf>
    <xf numFmtId="0" fontId="17" fillId="5" borderId="81" xfId="0" applyFont="1" applyFill="1" applyBorder="1" applyAlignment="1">
      <alignment horizontal="center" vertical="center"/>
    </xf>
    <xf numFmtId="0" fontId="17" fillId="5" borderId="82" xfId="0" applyFont="1" applyFill="1" applyBorder="1" applyAlignment="1">
      <alignment horizontal="center" vertical="center" wrapText="1"/>
    </xf>
    <xf numFmtId="0" fontId="17" fillId="5" borderId="81" xfId="0" applyFont="1" applyFill="1" applyBorder="1" applyAlignment="1">
      <alignment horizontal="center" vertical="center" wrapText="1"/>
    </xf>
    <xf numFmtId="0" fontId="17" fillId="5" borderId="79" xfId="0" applyFont="1" applyFill="1" applyBorder="1" applyAlignment="1">
      <alignment horizontal="center" vertical="center" wrapText="1"/>
    </xf>
    <xf numFmtId="0" fontId="17" fillId="5" borderId="80" xfId="0" applyFont="1" applyFill="1" applyBorder="1" applyAlignment="1">
      <alignment horizontal="center" vertical="center" wrapText="1"/>
    </xf>
    <xf numFmtId="0" fontId="17" fillId="6" borderId="82" xfId="0" applyFont="1" applyFill="1" applyBorder="1" applyAlignment="1">
      <alignment horizontal="center" vertical="center"/>
    </xf>
    <xf numFmtId="0" fontId="17" fillId="6" borderId="79" xfId="0" applyFont="1" applyFill="1" applyBorder="1" applyAlignment="1">
      <alignment horizontal="center" vertical="center"/>
    </xf>
    <xf numFmtId="0" fontId="17" fillId="7" borderId="79" xfId="0" applyFont="1" applyFill="1" applyBorder="1" applyAlignment="1">
      <alignment horizontal="center" vertical="center" wrapText="1"/>
    </xf>
    <xf numFmtId="0" fontId="17" fillId="7" borderId="81" xfId="0" applyFont="1" applyFill="1" applyBorder="1" applyAlignment="1">
      <alignment horizontal="center" vertical="center" wrapText="1"/>
    </xf>
    <xf numFmtId="0" fontId="16" fillId="5" borderId="79" xfId="0" applyFont="1" applyFill="1" applyBorder="1" applyAlignment="1">
      <alignment horizontal="center" vertical="center"/>
    </xf>
    <xf numFmtId="0" fontId="16" fillId="5" borderId="80" xfId="0" applyFont="1" applyFill="1" applyBorder="1" applyAlignment="1">
      <alignment horizontal="center" vertical="center"/>
    </xf>
    <xf numFmtId="0" fontId="16" fillId="6" borderId="79" xfId="0" applyFont="1" applyFill="1" applyBorder="1" applyAlignment="1">
      <alignment horizontal="center" vertical="center"/>
    </xf>
    <xf numFmtId="0" fontId="16" fillId="6" borderId="81" xfId="0" applyFont="1" applyFill="1" applyBorder="1" applyAlignment="1">
      <alignment horizontal="center" vertical="center"/>
    </xf>
    <xf numFmtId="0" fontId="16" fillId="7" borderId="82" xfId="0" applyFont="1" applyFill="1" applyBorder="1" applyAlignment="1">
      <alignment horizontal="center" vertical="center"/>
    </xf>
    <xf numFmtId="0" fontId="16" fillId="7" borderId="79" xfId="0" applyFont="1" applyFill="1" applyBorder="1" applyAlignment="1">
      <alignment horizontal="center" vertical="center"/>
    </xf>
    <xf numFmtId="0" fontId="16" fillId="7" borderId="81" xfId="0" applyFont="1" applyFill="1" applyBorder="1" applyAlignment="1">
      <alignment horizontal="center" vertical="center"/>
    </xf>
    <xf numFmtId="0" fontId="16" fillId="8" borderId="79" xfId="0" applyFont="1" applyFill="1" applyBorder="1" applyAlignment="1">
      <alignment horizontal="center" vertical="center"/>
    </xf>
    <xf numFmtId="0" fontId="16" fillId="9" borderId="82" xfId="0" applyFont="1" applyFill="1" applyBorder="1" applyAlignment="1">
      <alignment horizontal="center" vertical="center"/>
    </xf>
    <xf numFmtId="0" fontId="16" fillId="9" borderId="79" xfId="0" applyFont="1" applyFill="1" applyBorder="1" applyAlignment="1">
      <alignment horizontal="center" vertical="center"/>
    </xf>
    <xf numFmtId="0" fontId="16" fillId="9" borderId="81" xfId="0" applyFont="1" applyFill="1" applyBorder="1" applyAlignment="1">
      <alignment horizontal="center" vertical="center"/>
    </xf>
    <xf numFmtId="0" fontId="17" fillId="10" borderId="84" xfId="0" applyFont="1" applyFill="1" applyBorder="1" applyAlignment="1">
      <alignment horizontal="center" vertical="center" wrapText="1"/>
    </xf>
    <xf numFmtId="0" fontId="17" fillId="10" borderId="88" xfId="0" applyFont="1" applyFill="1" applyBorder="1" applyAlignment="1">
      <alignment horizontal="center" vertical="center" wrapText="1"/>
    </xf>
    <xf numFmtId="0" fontId="16" fillId="9" borderId="85" xfId="0" applyFont="1" applyFill="1" applyBorder="1" applyAlignment="1">
      <alignment horizontal="center" vertical="center"/>
    </xf>
    <xf numFmtId="0" fontId="16" fillId="9" borderId="83" xfId="0" applyFont="1" applyFill="1" applyBorder="1" applyAlignment="1">
      <alignment horizontal="center" vertical="center"/>
    </xf>
    <xf numFmtId="0" fontId="18" fillId="11" borderId="83" xfId="0" applyFont="1" applyFill="1" applyBorder="1" applyAlignment="1">
      <alignment horizontal="center" vertical="center" wrapText="1"/>
    </xf>
    <xf numFmtId="0" fontId="18" fillId="11" borderId="84" xfId="0" applyFont="1" applyFill="1" applyBorder="1" applyAlignment="1">
      <alignment horizontal="center" vertical="center" wrapText="1"/>
    </xf>
    <xf numFmtId="0" fontId="18" fillId="11" borderId="89" xfId="0" applyFont="1" applyFill="1" applyBorder="1" applyAlignment="1">
      <alignment horizontal="center" vertical="center" wrapText="1"/>
    </xf>
    <xf numFmtId="0" fontId="18" fillId="11" borderId="87" xfId="0" applyFont="1" applyFill="1" applyBorder="1" applyAlignment="1">
      <alignment horizontal="center" vertical="center" wrapText="1"/>
    </xf>
    <xf numFmtId="0" fontId="18" fillId="11" borderId="88" xfId="0" applyFont="1" applyFill="1" applyBorder="1" applyAlignment="1">
      <alignment horizontal="center" vertical="center" wrapText="1"/>
    </xf>
    <xf numFmtId="0" fontId="17" fillId="9" borderId="89" xfId="0" applyFont="1" applyFill="1" applyBorder="1" applyAlignment="1">
      <alignment horizontal="center" vertical="center"/>
    </xf>
    <xf numFmtId="0" fontId="17" fillId="9" borderId="87" xfId="0" applyFont="1" applyFill="1" applyBorder="1" applyAlignment="1">
      <alignment horizontal="center" vertical="center"/>
    </xf>
    <xf numFmtId="0" fontId="17" fillId="10" borderId="84" xfId="0" applyFont="1" applyFill="1" applyBorder="1" applyAlignment="1">
      <alignment horizontal="center" vertical="center"/>
    </xf>
    <xf numFmtId="0" fontId="17" fillId="10" borderId="88" xfId="0" applyFont="1" applyFill="1" applyBorder="1" applyAlignment="1">
      <alignment horizontal="center" vertical="center"/>
    </xf>
    <xf numFmtId="0" fontId="17" fillId="8" borderId="79" xfId="0" applyFont="1" applyFill="1" applyBorder="1" applyAlignment="1">
      <alignment horizontal="center" vertical="center" wrapText="1"/>
    </xf>
    <xf numFmtId="0" fontId="16" fillId="5" borderId="101" xfId="0" applyFont="1" applyFill="1" applyBorder="1" applyAlignment="1">
      <alignment horizontal="center" vertical="center"/>
    </xf>
    <xf numFmtId="0" fontId="17" fillId="6" borderId="81" xfId="0" applyFont="1" applyFill="1" applyBorder="1" applyAlignment="1">
      <alignment horizontal="center" vertical="center"/>
    </xf>
    <xf numFmtId="0" fontId="17" fillId="7" borderId="82" xfId="0" applyFont="1" applyFill="1" applyBorder="1" applyAlignment="1">
      <alignment horizontal="center" vertical="center" wrapText="1"/>
    </xf>
    <xf numFmtId="0" fontId="16" fillId="8" borderId="81" xfId="0" applyFont="1" applyFill="1" applyBorder="1" applyAlignment="1">
      <alignment horizontal="center" vertical="center"/>
    </xf>
    <xf numFmtId="0" fontId="8" fillId="2" borderId="62" xfId="4" applyFont="1" applyFill="1" applyBorder="1" applyAlignment="1">
      <alignment horizontal="right" vertical="center"/>
    </xf>
    <xf numFmtId="0" fontId="8" fillId="2" borderId="161" xfId="4" applyFont="1" applyFill="1" applyBorder="1" applyAlignment="1">
      <alignment horizontal="right" vertical="center"/>
    </xf>
    <xf numFmtId="0" fontId="13" fillId="0" borderId="171" xfId="4" applyFont="1" applyBorder="1" applyAlignment="1">
      <alignment horizontal="center" vertical="center" wrapText="1"/>
    </xf>
    <xf numFmtId="0" fontId="13" fillId="0" borderId="71" xfId="4" applyFont="1" applyBorder="1" applyAlignment="1">
      <alignment horizontal="center" vertical="center" wrapText="1"/>
    </xf>
    <xf numFmtId="0" fontId="13" fillId="0" borderId="164" xfId="4" applyFont="1" applyBorder="1" applyAlignment="1">
      <alignment horizontal="center" vertical="center" wrapText="1"/>
    </xf>
    <xf numFmtId="0" fontId="13" fillId="0" borderId="70" xfId="4" applyFont="1" applyBorder="1" applyAlignment="1">
      <alignment horizontal="center" vertical="center" wrapText="1"/>
    </xf>
    <xf numFmtId="0" fontId="13" fillId="0" borderId="56" xfId="4" applyFont="1" applyBorder="1" applyAlignment="1">
      <alignment horizontal="center" vertical="center" wrapText="1"/>
    </xf>
    <xf numFmtId="0" fontId="11" fillId="2" borderId="40" xfId="4" applyFont="1" applyFill="1" applyBorder="1" applyAlignment="1">
      <alignment horizontal="right" vertical="center"/>
    </xf>
    <xf numFmtId="0" fontId="8" fillId="2" borderId="66" xfId="4" applyFont="1" applyFill="1" applyBorder="1" applyAlignment="1">
      <alignment horizontal="center" vertical="center" wrapText="1"/>
    </xf>
    <xf numFmtId="0" fontId="8" fillId="2" borderId="67" xfId="4" applyFont="1" applyFill="1" applyBorder="1" applyAlignment="1">
      <alignment horizontal="center" vertical="center" wrapText="1"/>
    </xf>
    <xf numFmtId="0" fontId="8" fillId="2" borderId="166" xfId="4" applyFont="1" applyFill="1" applyBorder="1" applyAlignment="1">
      <alignment horizontal="center" vertical="center"/>
    </xf>
    <xf numFmtId="0" fontId="8" fillId="2" borderId="167" xfId="4" applyFont="1" applyFill="1" applyBorder="1" applyAlignment="1">
      <alignment horizontal="center" vertical="center"/>
    </xf>
    <xf numFmtId="0" fontId="8" fillId="2" borderId="182" xfId="4" applyFont="1" applyFill="1" applyBorder="1" applyAlignment="1">
      <alignment horizontal="center" vertical="center"/>
    </xf>
    <xf numFmtId="0" fontId="13" fillId="0" borderId="73" xfId="4" applyFont="1" applyBorder="1" applyAlignment="1">
      <alignment horizontal="center" vertical="center" wrapText="1"/>
    </xf>
    <xf numFmtId="0" fontId="13" fillId="0" borderId="72" xfId="4" applyFont="1" applyBorder="1" applyAlignment="1">
      <alignment horizontal="center" vertical="center" wrapText="1"/>
    </xf>
    <xf numFmtId="0" fontId="8" fillId="2" borderId="61" xfId="4" applyFont="1" applyFill="1" applyBorder="1" applyAlignment="1">
      <alignment horizontal="right" vertical="center"/>
    </xf>
    <xf numFmtId="0" fontId="8" fillId="2" borderId="65" xfId="4" applyFont="1" applyFill="1" applyBorder="1" applyAlignment="1">
      <alignment horizontal="center" vertical="center" wrapText="1"/>
    </xf>
    <xf numFmtId="1" fontId="8" fillId="2" borderId="280" xfId="0" applyNumberFormat="1" applyFont="1" applyFill="1" applyBorder="1" applyAlignment="1">
      <alignment horizontal="center" vertical="center"/>
    </xf>
    <xf numFmtId="1" fontId="8" fillId="2" borderId="63" xfId="0" applyNumberFormat="1" applyFont="1" applyFill="1" applyBorder="1" applyAlignment="1">
      <alignment horizontal="center" vertical="center"/>
    </xf>
    <xf numFmtId="1" fontId="8" fillId="2" borderId="64" xfId="0" applyNumberFormat="1" applyFont="1" applyFill="1" applyBorder="1" applyAlignment="1">
      <alignment horizontal="center" vertical="center"/>
    </xf>
    <xf numFmtId="0" fontId="8" fillId="2" borderId="177" xfId="4" applyFont="1" applyFill="1" applyBorder="1" applyAlignment="1">
      <alignment horizontal="center" vertical="center" wrapText="1"/>
    </xf>
    <xf numFmtId="0" fontId="8" fillId="2" borderId="176" xfId="4" applyFont="1" applyFill="1" applyBorder="1" applyAlignment="1">
      <alignment horizontal="center" vertical="center" wrapText="1"/>
    </xf>
    <xf numFmtId="0" fontId="8" fillId="2" borderId="32" xfId="4" applyFont="1" applyFill="1" applyBorder="1" applyAlignment="1">
      <alignment horizontal="center" vertical="center" wrapText="1"/>
    </xf>
    <xf numFmtId="0" fontId="6" fillId="2" borderId="32" xfId="4" applyFont="1" applyFill="1" applyBorder="1" applyAlignment="1">
      <alignment horizontal="center" vertical="center" wrapText="1"/>
    </xf>
    <xf numFmtId="0" fontId="6" fillId="2" borderId="164" xfId="4" applyFont="1" applyFill="1" applyBorder="1" applyAlignment="1">
      <alignment horizontal="center" vertical="center" wrapText="1"/>
    </xf>
    <xf numFmtId="0" fontId="10" fillId="0" borderId="154" xfId="4" applyFont="1" applyBorder="1" applyAlignment="1">
      <alignment horizontal="center" vertical="center" wrapText="1"/>
    </xf>
    <xf numFmtId="0" fontId="10" fillId="0" borderId="48" xfId="4" applyFont="1" applyBorder="1" applyAlignment="1">
      <alignment horizontal="center" vertical="center" wrapText="1"/>
    </xf>
    <xf numFmtId="0" fontId="10" fillId="0" borderId="153" xfId="4" applyFont="1" applyBorder="1" applyAlignment="1">
      <alignment horizontal="center" vertical="center" wrapText="1"/>
    </xf>
    <xf numFmtId="0" fontId="10" fillId="0" borderId="163" xfId="4" applyFont="1" applyBorder="1" applyAlignment="1">
      <alignment horizontal="center" vertical="center" wrapText="1"/>
    </xf>
    <xf numFmtId="0" fontId="8" fillId="2" borderId="65" xfId="4" applyFont="1" applyFill="1" applyBorder="1" applyAlignment="1">
      <alignment horizontal="center" vertical="center"/>
    </xf>
    <xf numFmtId="0" fontId="8" fillId="2" borderId="66" xfId="4" applyFont="1" applyFill="1" applyBorder="1" applyAlignment="1">
      <alignment horizontal="center" vertical="center"/>
    </xf>
    <xf numFmtId="0" fontId="8" fillId="2" borderId="67" xfId="4" applyFont="1" applyFill="1" applyBorder="1" applyAlignment="1">
      <alignment horizontal="center" vertical="center"/>
    </xf>
    <xf numFmtId="0" fontId="10" fillId="0" borderId="175" xfId="4" applyFont="1" applyBorder="1" applyAlignment="1">
      <alignment horizontal="center" vertical="center" wrapText="1"/>
    </xf>
    <xf numFmtId="0" fontId="10" fillId="0" borderId="40" xfId="4" applyFont="1" applyBorder="1" applyAlignment="1">
      <alignment horizontal="center" vertical="center" wrapText="1"/>
    </xf>
    <xf numFmtId="0" fontId="10" fillId="0" borderId="162" xfId="4" applyFont="1" applyBorder="1" applyAlignment="1">
      <alignment horizontal="center" vertical="center" wrapText="1"/>
    </xf>
    <xf numFmtId="0" fontId="10" fillId="0" borderId="181" xfId="4" applyFont="1" applyBorder="1" applyAlignment="1">
      <alignment horizontal="center" vertical="center" wrapText="1"/>
    </xf>
    <xf numFmtId="0" fontId="8" fillId="2" borderId="32" xfId="4" applyFont="1" applyFill="1" applyBorder="1" applyAlignment="1">
      <alignment horizontal="center" vertical="center"/>
    </xf>
    <xf numFmtId="0" fontId="8" fillId="2" borderId="33" xfId="4" applyFont="1" applyFill="1" applyBorder="1" applyAlignment="1">
      <alignment horizontal="center" vertical="center"/>
    </xf>
    <xf numFmtId="168" fontId="8" fillId="2" borderId="62" xfId="4" applyNumberFormat="1" applyFont="1" applyFill="1" applyBorder="1" applyAlignment="1">
      <alignment horizontal="right" vertical="center"/>
    </xf>
    <xf numFmtId="168" fontId="8" fillId="2" borderId="161" xfId="4" applyNumberFormat="1" applyFont="1" applyFill="1" applyBorder="1" applyAlignment="1">
      <alignment horizontal="right" vertical="center"/>
    </xf>
    <xf numFmtId="0" fontId="8" fillId="2" borderId="212" xfId="4" applyFont="1" applyFill="1" applyBorder="1" applyAlignment="1">
      <alignment horizontal="center" vertical="center"/>
    </xf>
    <xf numFmtId="0" fontId="10" fillId="0" borderId="174" xfId="4" applyFont="1" applyBorder="1" applyAlignment="1">
      <alignment horizontal="center" vertical="center" wrapText="1"/>
    </xf>
    <xf numFmtId="0" fontId="10" fillId="0" borderId="170" xfId="4" applyFont="1" applyBorder="1" applyAlignment="1">
      <alignment horizontal="center" vertical="center" wrapText="1"/>
    </xf>
    <xf numFmtId="0" fontId="8" fillId="2" borderId="177" xfId="2" applyFont="1" applyFill="1" applyBorder="1" applyAlignment="1">
      <alignment horizontal="center" vertical="center" wrapText="1"/>
    </xf>
    <xf numFmtId="0" fontId="8" fillId="2" borderId="178" xfId="2" applyFont="1" applyFill="1" applyBorder="1" applyAlignment="1">
      <alignment horizontal="center" vertical="center" wrapText="1"/>
    </xf>
    <xf numFmtId="0" fontId="8" fillId="2" borderId="262" xfId="2" applyFont="1" applyFill="1" applyBorder="1" applyAlignment="1">
      <alignment horizontal="center" vertical="center" wrapText="1"/>
    </xf>
    <xf numFmtId="0" fontId="8" fillId="2" borderId="272" xfId="2" applyFont="1" applyFill="1" applyBorder="1" applyAlignment="1">
      <alignment horizontal="center" vertical="center" wrapText="1"/>
    </xf>
    <xf numFmtId="0" fontId="8" fillId="2" borderId="273" xfId="2" applyFont="1" applyFill="1" applyBorder="1" applyAlignment="1">
      <alignment horizontal="center" vertical="center" wrapText="1"/>
    </xf>
    <xf numFmtId="0" fontId="8" fillId="2" borderId="274" xfId="2" applyFont="1" applyFill="1" applyBorder="1" applyAlignment="1">
      <alignment horizontal="center" vertical="center" wrapText="1"/>
    </xf>
    <xf numFmtId="0" fontId="10" fillId="0" borderId="176" xfId="4" applyFont="1" applyBorder="1" applyAlignment="1">
      <alignment horizontal="center" vertical="center" wrapText="1"/>
    </xf>
    <xf numFmtId="0" fontId="10" fillId="0" borderId="32" xfId="4" applyFont="1" applyBorder="1" applyAlignment="1">
      <alignment horizontal="center" vertical="center" wrapText="1"/>
    </xf>
    <xf numFmtId="0" fontId="10" fillId="0" borderId="269" xfId="4" applyFont="1" applyBorder="1" applyAlignment="1">
      <alignment horizontal="center" vertical="center" wrapText="1"/>
    </xf>
    <xf numFmtId="0" fontId="10" fillId="0" borderId="270" xfId="4" applyFont="1" applyBorder="1" applyAlignment="1">
      <alignment horizontal="center" vertical="center" wrapText="1"/>
    </xf>
    <xf numFmtId="165" fontId="10" fillId="18" borderId="32" xfId="7" applyNumberFormat="1" applyFont="1" applyFill="1" applyBorder="1" applyAlignment="1">
      <alignment horizontal="center" vertical="center"/>
    </xf>
    <xf numFmtId="165" fontId="10" fillId="18" borderId="164" xfId="7" applyNumberFormat="1" applyFont="1" applyFill="1" applyBorder="1" applyAlignment="1">
      <alignment horizontal="center" vertical="center"/>
    </xf>
    <xf numFmtId="0" fontId="37" fillId="2" borderId="32" xfId="4" applyFont="1" applyFill="1" applyBorder="1" applyAlignment="1">
      <alignment horizontal="center" vertical="center" wrapText="1"/>
    </xf>
    <xf numFmtId="0" fontId="6" fillId="2" borderId="32" xfId="4" applyFont="1" applyFill="1" applyBorder="1"/>
    <xf numFmtId="0" fontId="6" fillId="2" borderId="164" xfId="4" applyFont="1" applyFill="1" applyBorder="1"/>
    <xf numFmtId="0" fontId="8" fillId="2" borderId="191" xfId="4" applyFont="1" applyFill="1" applyBorder="1" applyAlignment="1">
      <alignment horizontal="center" vertical="center"/>
    </xf>
    <xf numFmtId="0" fontId="8" fillId="2" borderId="192" xfId="4" applyFont="1" applyFill="1" applyBorder="1" applyAlignment="1">
      <alignment horizontal="center" vertical="center"/>
    </xf>
    <xf numFmtId="0" fontId="8" fillId="2" borderId="193" xfId="4" applyFont="1" applyFill="1" applyBorder="1" applyAlignment="1">
      <alignment horizontal="center" vertical="center"/>
    </xf>
    <xf numFmtId="0" fontId="8" fillId="2" borderId="176" xfId="4" applyFont="1" applyFill="1" applyBorder="1" applyAlignment="1">
      <alignment horizontal="center" vertical="center"/>
    </xf>
    <xf numFmtId="0" fontId="8" fillId="2" borderId="164" xfId="4" applyFont="1" applyFill="1" applyBorder="1" applyAlignment="1">
      <alignment horizontal="center" vertical="center"/>
    </xf>
    <xf numFmtId="0" fontId="13" fillId="0" borderId="211" xfId="4" applyFont="1" applyBorder="1" applyAlignment="1">
      <alignment horizontal="center" vertical="center" wrapText="1"/>
    </xf>
    <xf numFmtId="0" fontId="39" fillId="2" borderId="71" xfId="4" applyFont="1" applyFill="1" applyBorder="1" applyAlignment="1">
      <alignment horizontal="center" vertical="center" textRotation="90" wrapText="1"/>
    </xf>
    <xf numFmtId="0" fontId="39" fillId="2" borderId="73" xfId="4" applyFont="1" applyFill="1" applyBorder="1" applyAlignment="1">
      <alignment horizontal="center" vertical="center" textRotation="90" wrapText="1"/>
    </xf>
    <xf numFmtId="0" fontId="39" fillId="2" borderId="211" xfId="4" applyFont="1" applyFill="1" applyBorder="1" applyAlignment="1">
      <alignment horizontal="center" vertical="center" textRotation="90" wrapText="1"/>
    </xf>
    <xf numFmtId="0" fontId="11" fillId="2" borderId="169" xfId="4" applyFont="1" applyFill="1" applyBorder="1" applyAlignment="1">
      <alignment horizontal="right" vertical="center"/>
    </xf>
    <xf numFmtId="0" fontId="10" fillId="0" borderId="166" xfId="4" applyFont="1" applyBorder="1" applyAlignment="1">
      <alignment horizontal="center" vertical="center" wrapText="1"/>
    </xf>
    <xf numFmtId="0" fontId="10" fillId="0" borderId="167" xfId="4" applyFont="1" applyBorder="1" applyAlignment="1">
      <alignment horizontal="center" vertical="center" wrapText="1"/>
    </xf>
    <xf numFmtId="0" fontId="10" fillId="0" borderId="182" xfId="4" applyFont="1" applyBorder="1" applyAlignment="1">
      <alignment horizontal="center" vertical="center" wrapText="1"/>
    </xf>
    <xf numFmtId="0" fontId="10" fillId="0" borderId="62" xfId="4" applyFont="1" applyBorder="1" applyAlignment="1">
      <alignment horizontal="center" vertical="center" wrapText="1"/>
    </xf>
    <xf numFmtId="0" fontId="10" fillId="0" borderId="221" xfId="4" applyFont="1" applyBorder="1" applyAlignment="1">
      <alignment horizontal="center" vertical="center" wrapText="1"/>
    </xf>
    <xf numFmtId="0" fontId="10" fillId="0" borderId="222" xfId="4" applyFont="1" applyBorder="1" applyAlignment="1">
      <alignment horizontal="center" vertical="center" wrapText="1"/>
    </xf>
    <xf numFmtId="0" fontId="10" fillId="0" borderId="258" xfId="4" applyFont="1" applyBorder="1" applyAlignment="1">
      <alignment horizontal="center" vertical="center" wrapText="1"/>
    </xf>
    <xf numFmtId="0" fontId="10" fillId="0" borderId="171" xfId="4" applyFont="1" applyBorder="1" applyAlignment="1">
      <alignment horizontal="center" vertical="center" wrapText="1"/>
    </xf>
    <xf numFmtId="0" fontId="8" fillId="2" borderId="179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8" fillId="2" borderId="56" xfId="4" applyFont="1" applyFill="1" applyBorder="1" applyAlignment="1">
      <alignment horizontal="center" vertical="center"/>
    </xf>
  </cellXfs>
  <cellStyles count="17">
    <cellStyle name="Milliers" xfId="8" builtinId="3"/>
    <cellStyle name="Normal" xfId="0" builtinId="0"/>
    <cellStyle name="Normal 2" xfId="4" xr:uid="{007354A4-D117-465E-9D3E-8A0CD01AC7DD}"/>
    <cellStyle name="Normal 3" xfId="6" xr:uid="{BFED6A03-9984-499B-86AF-31100445BE06}"/>
    <cellStyle name="Normal 4" xfId="10" xr:uid="{C7498E22-DA27-4206-9835-51E6577A2B4A}"/>
    <cellStyle name="Normal 4 2" xfId="9" xr:uid="{644AF9B3-0166-4987-B1EA-5D0D04A7E96F}"/>
    <cellStyle name="Normal 5" xfId="13" xr:uid="{4BF77F31-DA7D-4EB8-84AD-D8EA71B27AD2}"/>
    <cellStyle name="Normal 6" xfId="16" xr:uid="{0CB5A57A-7F08-496C-8E19-F904A8661BC5}"/>
    <cellStyle name="Normal_CG - Chiffres cles - T1 06" xfId="7" xr:uid="{B07EECB9-D6E7-4DDF-8C39-014AE293211E}"/>
    <cellStyle name="Normal_donnés Accès" xfId="5" xr:uid="{FBC7DAE9-8446-4935-A3E5-41A09775D429}"/>
    <cellStyle name="Normal_Feuil2" xfId="3" xr:uid="{80815BB8-E87C-4028-91F6-70AC0496D0C7}"/>
    <cellStyle name="Normal_Feuil7" xfId="2" xr:uid="{F24728AD-BC85-461C-A5DF-6BE7B24C7A9D}"/>
    <cellStyle name="Pourcentage" xfId="1" builtinId="5"/>
    <cellStyle name="Pourcentage 2" xfId="15" xr:uid="{7C8371EB-5505-4AC7-8A29-333B3BDEC76D}"/>
    <cellStyle name="Pourcentage 2 18" xfId="11" xr:uid="{4C17163D-8150-46A5-A126-1E05786CE095}"/>
    <cellStyle name="Pourcentage 2 2" xfId="12" xr:uid="{86884BC0-2801-43F0-90C5-5A00111E86FB}"/>
    <cellStyle name="Pourcentage 3" xfId="14" xr:uid="{AC806730-E451-488F-9431-420E94D99B4F}"/>
  </cellStyles>
  <dxfs count="24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DC8C00"/>
      <color rgb="FF441435"/>
      <color rgb="FFFFD893"/>
      <color rgb="FF005577"/>
      <color rgb="FF00364B"/>
      <color rgb="FFABE7FF"/>
      <color rgb="FFC5EEFF"/>
      <color rgb="FF82C3D0"/>
      <color rgb="FF327684"/>
      <color rgb="FFE8B2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rence Talbot" refreshedDate="45317.766525231484" createdVersion="8" refreshedVersion="8" minRefreshableVersion="3" recordCount="23" xr:uid="{ACDC05AA-2479-498A-AF66-C70D0A08368D}">
  <cacheSource type="worksheet">
    <worksheetSource ref="A4:EK27" sheet="Calculs Clips"/>
  </cacheSource>
  <cacheFields count="141">
    <cacheField name="_x000a__x000a__x000a__x000a__x000a__x000a__x000a__x000a__x000a__x000a__x000a__x000a_Rang Média" numFmtId="0">
      <sharedItems containsSemiMixedTypes="0" containsString="0" containsNumber="1" minValue="1" maxValue="22" count="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11.5" u="1"/>
      </sharedItems>
    </cacheField>
    <cacheField name="_x000a__x000a__x000a__x000a__x000a__x000a__x000a__x000a__x000a__x000a__x000a__x000a_Type Média" numFmtId="0">
      <sharedItems containsMixedTypes="1" containsNumber="1" containsInteger="1" minValue="0" maxValue="0"/>
    </cacheField>
    <cacheField name="_x000a__x000a__x000a__x000a__x000a__x000a__x000a__x000a__x000a__x000a__x000a__x000a_Média" numFmtId="0">
      <sharedItems containsMixedTypes="1" containsNumber="1" containsInteger="1" minValue="0" maxValue="0" count="24">
        <s v="TF1"/>
        <s v="France 2"/>
        <s v="France 3"/>
        <s v="Canal Plus"/>
        <s v="ARTE"/>
        <s v="M6"/>
        <s v="France 4 / Culturebox"/>
        <s v="France 5"/>
        <s v="Cstar"/>
        <s v="W9"/>
        <s v="TMC"/>
        <s v="Panel chaînes numériques hertziennes"/>
        <s v="M6 Music"/>
        <s v="MCM"/>
        <s v="Cstar Hits France"/>
        <s v="MTV"/>
        <s v="MTV Hits"/>
        <s v="NRJ Hits"/>
        <s v="RFM TV"/>
        <s v="Trace Urban"/>
        <s v="TV5 Monde Europe"/>
        <s v="Panel chaînes Cab-Sat"/>
        <s v="Ensemble des médias"/>
        <n v="0" u="1"/>
      </sharedItems>
    </cacheField>
    <cacheField name="Nb Clips différents0Nombre de clips" numFmtId="0">
      <sharedItems containsSemiMixedTypes="0" containsString="0" containsNumber="1" containsInteger="1" minValue="2" maxValue="12381"/>
    </cacheField>
    <cacheField name="Francophonepar langueNombre de clips" numFmtId="1">
      <sharedItems containsSemiMixedTypes="0" containsString="0" containsNumber="1" containsInteger="1" minValue="0" maxValue="5052"/>
    </cacheField>
    <cacheField name="Francophone %par langueNombre de clips" numFmtId="165">
      <sharedItems containsSemiMixedTypes="0" containsString="0" containsNumber="1" minValue="0" maxValue="1"/>
    </cacheField>
    <cacheField name="Instrumentalpar langueNombre de clips" numFmtId="1">
      <sharedItems containsSemiMixedTypes="0" containsString="0" containsNumber="1" containsInteger="1" minValue="0" maxValue="197"/>
    </cacheField>
    <cacheField name="Instrumental %par langueNombre de clips" numFmtId="165">
      <sharedItems containsSemiMixedTypes="0" containsString="0" containsNumber="1" minValue="0" maxValue="0.33333333333333331"/>
    </cacheField>
    <cacheField name="Internationalpar langueNombre de clips" numFmtId="1">
      <sharedItems containsSemiMixedTypes="0" containsString="0" containsNumber="1" containsInteger="1" minValue="0" maxValue="7132"/>
    </cacheField>
    <cacheField name="International %par langueNombre de clips" numFmtId="165">
      <sharedItems containsSemiMixedTypes="0" containsString="0" containsNumber="1" minValue="0" maxValue="1"/>
    </cacheField>
    <cacheField name="Françaisepar nationalité du producteurNombre de clips" numFmtId="1">
      <sharedItems containsSemiMixedTypes="0" containsString="0" containsNumber="1" containsInteger="1" minValue="0" maxValue="5249"/>
    </cacheField>
    <cacheField name="Française %par nationalité du producteurNombre de clips" numFmtId="165">
      <sharedItems containsSemiMixedTypes="0" containsString="0" containsNumber="1" minValue="0" maxValue="0.91382978723404251"/>
    </cacheField>
    <cacheField name="Internationalepar nationalité du producteurNombre de clips" numFmtId="1">
      <sharedItems containsSemiMixedTypes="0" containsString="0" containsNumber="1" containsInteger="1" minValue="0" maxValue="6084"/>
    </cacheField>
    <cacheField name="Internationale %par nationalité du producteurNombre de clips" numFmtId="165">
      <sharedItems containsSemiMixedTypes="0" containsString="0" containsNumber="1" minValue="0" maxValue="0.64677419354838706"/>
    </cacheField>
    <cacheField name="Dance-Electropar genres musicauxNombre de clips" numFmtId="1">
      <sharedItems containsSemiMixedTypes="0" containsString="0" containsNumber="1" containsInteger="1" minValue="0" maxValue="1538"/>
    </cacheField>
    <cacheField name="Dance-Electro %par genres musicauxNombre de clips" numFmtId="165">
      <sharedItems containsSemiMixedTypes="0" containsString="0" containsNumber="1" minValue="0" maxValue="0.1647191011235955"/>
    </cacheField>
    <cacheField name="Groove-R&amp;Bpar genres musicauxNombre de clips" numFmtId="1">
      <sharedItems containsSemiMixedTypes="0" containsString="0" containsNumber="1" containsInteger="1" minValue="0" maxValue="1752"/>
    </cacheField>
    <cacheField name="Groove-R&amp;B %par genres musicauxNombre de clips" numFmtId="165">
      <sharedItems containsSemiMixedTypes="0" containsString="0" containsNumber="1" minValue="0" maxValue="0.2492721979621543"/>
    </cacheField>
    <cacheField name="Jazz-Bluespar genres musicauxNombre de clips" numFmtId="1">
      <sharedItems containsSemiMixedTypes="0" containsString="0" containsNumber="1" containsInteger="1" minValue="0" maxValue="19"/>
    </cacheField>
    <cacheField name="Jazz-Blues %par genres musicauxNombre de clips" numFmtId="165">
      <sharedItems containsSemiMixedTypes="0" containsString="0" containsNumber="1" minValue="0" maxValue="0.66666666666666663"/>
    </cacheField>
    <cacheField name="Latinopar genres musicauxNombre de clips" numFmtId="1">
      <sharedItems containsSemiMixedTypes="0" containsString="0" containsNumber="1" containsInteger="1" minValue="0" maxValue="102"/>
    </cacheField>
    <cacheField name="Latino %par genres musicauxNombre de clips" numFmtId="165">
      <sharedItems containsSemiMixedTypes="0" containsString="0" containsNumber="1" minValue="0" maxValue="1.5063481816225521E-2"/>
    </cacheField>
    <cacheField name="Musique classiquepar genres musicauxNombre de clips" numFmtId="1">
      <sharedItems containsSemiMixedTypes="0" containsString="0" containsNumber="1" containsInteger="1" minValue="0" maxValue="3"/>
    </cacheField>
    <cacheField name="Musique classique %par genres musicauxNombre de clips" numFmtId="165">
      <sharedItems containsSemiMixedTypes="0" containsString="0" containsNumber="1" minValue="0" maxValue="0.33333333333333331"/>
    </cacheField>
    <cacheField name="Musique lyrique-Opérapar genres musicauxNombre de clips" numFmtId="1">
      <sharedItems containsSemiMixedTypes="0" containsString="0" containsNumber="1" containsInteger="1" minValue="0" maxValue="0"/>
    </cacheField>
    <cacheField name="Musique lyrique-Opéra %par genres musicauxNombre de clips" numFmtId="165">
      <sharedItems containsSemiMixedTypes="0" containsString="0" containsNumber="1" containsInteger="1" minValue="0" maxValue="0"/>
    </cacheField>
    <cacheField name="Musique traditionnelle et du mondepar genres musicauxNombre de clips" numFmtId="1">
      <sharedItems containsSemiMixedTypes="0" containsString="0" containsNumber="1" containsInteger="1" minValue="0" maxValue="209"/>
    </cacheField>
    <cacheField name="Musique traditionnelle et du monde %par genres musicauxNombre de clips" numFmtId="165">
      <sharedItems containsSemiMixedTypes="0" containsString="0" containsNumber="1" minValue="0" maxValue="0.12"/>
    </cacheField>
    <cacheField name="Rappar genres musicauxNombre de clips" numFmtId="1">
      <sharedItems containsSemiMixedTypes="0" containsString="0" containsNumber="1" containsInteger="1" minValue="0" maxValue="3353"/>
    </cacheField>
    <cacheField name="Rap %par genres musicauxNombre de clips" numFmtId="165">
      <sharedItems containsSemiMixedTypes="0" containsString="0" containsNumber="1" minValue="0" maxValue="0.7137404580152672"/>
    </cacheField>
    <cacheField name="Reggaepar genres musicauxNombre de clips" numFmtId="1">
      <sharedItems containsSemiMixedTypes="0" containsString="0" containsNumber="1" containsInteger="1" minValue="0" maxValue="292"/>
    </cacheField>
    <cacheField name="Reggae %par genres musicauxNombre de clips" numFmtId="165">
      <sharedItems containsSemiMixedTypes="0" containsString="0" containsNumber="1" minValue="0" maxValue="0.08"/>
    </cacheField>
    <cacheField name="Rock-Métalpar genres musicauxNombre de clips" numFmtId="1">
      <sharedItems containsSemiMixedTypes="0" containsString="0" containsNumber="1" containsInteger="1" minValue="0" maxValue="932"/>
    </cacheField>
    <cacheField name="Rock-Métal %par genres musicauxNombre de clips" numFmtId="165">
      <sharedItems containsSemiMixedTypes="0" containsString="0" containsNumber="1" minValue="0" maxValue="0.75"/>
    </cacheField>
    <cacheField name="Variété-Poppar genres musicauxNombre de clips" numFmtId="1">
      <sharedItems containsSemiMixedTypes="0" containsString="0" containsNumber="1" containsInteger="1" minValue="0" maxValue="4181"/>
    </cacheField>
    <cacheField name="Variété-Pop %par genres musicauxNombre de clips" numFmtId="165">
      <sharedItems containsSemiMixedTypes="0" containsString="0" containsNumber="1" minValue="0" maxValue="1"/>
    </cacheField>
    <cacheField name="Nouveautépar typologie d'anciennetéNombre de clips" numFmtId="1">
      <sharedItems containsSemiMixedTypes="0" containsString="0" containsNumber="1" containsInteger="1" minValue="0" maxValue="2732"/>
    </cacheField>
    <cacheField name="Nouveauté %par typologie d'anciennetéNombre de clips" numFmtId="165">
      <sharedItems containsSemiMixedTypes="0" containsString="0" containsNumber="1" minValue="0" maxValue="1"/>
    </cacheField>
    <cacheField name="Récurrentpar typologie d'anciennetéNombre de clips" numFmtId="1">
      <sharedItems containsSemiMixedTypes="0" containsString="0" containsNumber="1" containsInteger="1" minValue="0" maxValue="1621"/>
    </cacheField>
    <cacheField name="Récurrent %par typologie d'anciennetéNombre de clips" numFmtId="165">
      <sharedItems containsSemiMixedTypes="0" containsString="0" containsNumber="1" minValue="0" maxValue="0.5"/>
    </cacheField>
    <cacheField name="Goldpar typologie d'anciennetéNombre de clips" numFmtId="1">
      <sharedItems containsSemiMixedTypes="0" containsString="0" containsNumber="1" containsInteger="1" minValue="0" maxValue="8028"/>
    </cacheField>
    <cacheField name="Gold %par typologie d'anciennetéNombre de clips" numFmtId="165">
      <sharedItems containsSemiMixedTypes="0" containsString="0" containsNumber="1" minValue="0" maxValue="1"/>
    </cacheField>
    <cacheField name="Nb Artistes0Nombres d'artistes" numFmtId="0">
      <sharedItems containsSemiMixedTypes="0" containsString="0" containsNumber="1" containsInteger="1" minValue="2" maxValue="6662"/>
    </cacheField>
    <cacheField name="Femmespar tonalitésNombres d'artistes" numFmtId="0">
      <sharedItems containsSemiMixedTypes="0" containsString="0" containsNumber="1" containsInteger="1" minValue="0" maxValue="1285"/>
    </cacheField>
    <cacheField name="Femmes %par tonalitésNombres d'artistes" numFmtId="165">
      <sharedItems containsSemiMixedTypes="0" containsString="0" containsNumber="1" minValue="0" maxValue="0.5"/>
    </cacheField>
    <cacheField name="Hommespar tonalitésNombres d'artistes" numFmtId="0">
      <sharedItems containsSemiMixedTypes="0" containsString="0" containsNumber="1" containsInteger="1" minValue="1" maxValue="4039"/>
    </cacheField>
    <cacheField name="Hommes %par tonalitésNombres d'artistes" numFmtId="165">
      <sharedItems containsSemiMixedTypes="0" containsString="0" containsNumber="1" minValue="0.33333333333333331" maxValue="1"/>
    </cacheField>
    <cacheField name="Mixtespar tonalitésNombres d'artistes" numFmtId="0">
      <sharedItems containsSemiMixedTypes="0" containsString="0" containsNumber="1" containsInteger="1" minValue="0" maxValue="1223"/>
    </cacheField>
    <cacheField name="Mixtes %par tonalitésNombres d'artistes" numFmtId="165">
      <sharedItems containsSemiMixedTypes="0" containsString="0" containsNumber="1" minValue="0" maxValue="0.5"/>
    </cacheField>
    <cacheField name="Nb Artistes &quot;talents confirmés&quot;par tonalitésNombres d'artistes" numFmtId="0">
      <sharedItems containsSemiMixedTypes="0" containsString="0" containsNumber="1" containsInteger="1" minValue="0" maxValue="276"/>
    </cacheField>
    <cacheField name="Nombre de labelspar type de labelsNombre de labels" numFmtId="0">
      <sharedItems containsSemiMixedTypes="0" containsString="0" containsNumber="1" containsInteger="1" minValue="1" maxValue="960"/>
    </cacheField>
    <cacheField name="Majorspar type de labelsNombre de labels" numFmtId="0">
      <sharedItems containsSemiMixedTypes="0" containsString="0" containsNumber="1" containsInteger="1" minValue="1" maxValue="39"/>
    </cacheField>
    <cacheField name="Majors %par type de labelsNombre de labels" numFmtId="165">
      <sharedItems containsSemiMixedTypes="0" containsString="0" containsNumber="1" minValue="4.0625000000000001E-2" maxValue="1"/>
    </cacheField>
    <cacheField name="Indépendantspar type de labelsNombre de labels" numFmtId="0">
      <sharedItems containsSemiMixedTypes="0" containsString="0" containsNumber="1" containsInteger="1" minValue="0" maxValue="921"/>
    </cacheField>
    <cacheField name="Indépendants %par type de labelsNombre de labels" numFmtId="165">
      <sharedItems containsSemiMixedTypes="0" containsString="0" containsNumber="1" minValue="0" maxValue="0.95937499999999998"/>
    </cacheField>
    <cacheField name="Nb diffusions0Nombre de diffusions" numFmtId="3">
      <sharedItems containsSemiMixedTypes="0" containsString="0" containsNumber="1" containsInteger="1" minValue="3" maxValue="1070300"/>
    </cacheField>
    <cacheField name="Francophonepar languesNombre de diffusions" numFmtId="3">
      <sharedItems containsSemiMixedTypes="0" containsString="0" containsNumber="1" containsInteger="1" minValue="0" maxValue="626221"/>
    </cacheField>
    <cacheField name="Francophone %par languesNombre de diffusions" numFmtId="165">
      <sharedItems containsSemiMixedTypes="0" containsString="0" containsNumber="1" minValue="0" maxValue="1"/>
    </cacheField>
    <cacheField name="Instrumentalpar languesNombre de diffusions" numFmtId="3">
      <sharedItems containsSemiMixedTypes="0" containsString="0" containsNumber="1" containsInteger="1" minValue="0" maxValue="3114"/>
    </cacheField>
    <cacheField name="Instrumental %par languesNombre de diffusions" numFmtId="165">
      <sharedItems containsSemiMixedTypes="0" containsString="0" containsNumber="1" minValue="0" maxValue="5.5555555555555552E-2"/>
    </cacheField>
    <cacheField name="Internationalpar languesNombre de diffusions" numFmtId="3">
      <sharedItems containsSemiMixedTypes="0" containsString="0" containsNumber="1" containsInteger="1" minValue="0" maxValue="440964"/>
    </cacheField>
    <cacheField name="International %par languesNombre de diffusions" numFmtId="165">
      <sharedItems containsSemiMixedTypes="0" containsString="0" containsNumber="1" minValue="0" maxValue="1"/>
    </cacheField>
    <cacheField name="Françaisepar nationalité du producteurNombre de diffusions" numFmtId="3">
      <sharedItems containsSemiMixedTypes="0" containsString="0" containsNumber="1" containsInteger="1" minValue="0" maxValue="592333"/>
    </cacheField>
    <cacheField name="Française %par nationalité du producteurNombre de diffusions" numFmtId="165">
      <sharedItems containsSemiMixedTypes="0" containsString="0" containsNumber="1" minValue="0" maxValue="0.97362385321100919"/>
    </cacheField>
    <cacheField name="Internationalepar nationalité du producteurNombre de diffusions" numFmtId="3">
      <sharedItems containsSemiMixedTypes="0" containsString="0" containsNumber="1" containsInteger="1" minValue="0" maxValue="438374"/>
    </cacheField>
    <cacheField name="Internationale %par nationalité du producteurNombre de diffusions" numFmtId="165">
      <sharedItems containsSemiMixedTypes="0" containsString="0" containsNumber="1" minValue="0" maxValue="0.85185185185185186"/>
    </cacheField>
    <cacheField name="Dance-Electropar genres musicauxNombre de diffusions" numFmtId="3">
      <sharedItems containsSemiMixedTypes="0" containsString="0" containsNumber="1" containsInteger="1" minValue="0" maxValue="77727"/>
    </cacheField>
    <cacheField name="Dance-Electro %par genres musicauxNombre de diffusions" numFmtId="165">
      <sharedItems containsSemiMixedTypes="0" containsString="0" containsNumber="1" minValue="0" maxValue="0.13834118438761778"/>
    </cacheField>
    <cacheField name="Groove-R&amp;Bpar genres musicauxNombre de diffusions" numFmtId="3">
      <sharedItems containsSemiMixedTypes="0" containsString="0" containsNumber="1" containsInteger="1" minValue="0" maxValue="172678"/>
    </cacheField>
    <cacheField name="Groove-R&amp;B %par genres musicauxNombre de diffusions" numFmtId="165">
      <sharedItems containsSemiMixedTypes="0" containsString="0" containsNumber="1" minValue="0" maxValue="0.28195513943450939"/>
    </cacheField>
    <cacheField name="Jazz-Bluespar genres musicauxNombre de diffusions" numFmtId="3">
      <sharedItems containsSemiMixedTypes="0" containsString="0" containsNumber="1" containsInteger="1" minValue="0" maxValue="442"/>
    </cacheField>
    <cacheField name="Jazz-Blues %par genres musicauxNombre de diffusions" numFmtId="165">
      <sharedItems containsSemiMixedTypes="0" containsString="0" containsNumber="1" minValue="0" maxValue="0.94444444444444442"/>
    </cacheField>
    <cacheField name="Latinopar genres musicauxNombre de diffusions" numFmtId="3">
      <sharedItems containsSemiMixedTypes="0" containsString="0" containsNumber="1" containsInteger="1" minValue="0" maxValue="8633"/>
    </cacheField>
    <cacheField name="Latino %par genres musicauxNombre de diffusions" numFmtId="165">
      <sharedItems containsSemiMixedTypes="0" containsString="0" containsNumber="1" minValue="0" maxValue="2.1610026917900402E-2"/>
    </cacheField>
    <cacheField name="Musique classiquepar genres musicauxNombre de diffusions" numFmtId="3">
      <sharedItems containsSemiMixedTypes="0" containsString="0" containsNumber="1" containsInteger="1" minValue="0" maxValue="33"/>
    </cacheField>
    <cacheField name="Musique classique %par genres musicauxNombre de diffusions" numFmtId="165">
      <sharedItems containsSemiMixedTypes="0" containsString="0" containsNumber="1" minValue="0" maxValue="5.5555555555555552E-2"/>
    </cacheField>
    <cacheField name="Musique lyrique-Opérapar genres musicauxNombre de diffusions" numFmtId="3">
      <sharedItems containsSemiMixedTypes="0" containsString="0" containsNumber="1" containsInteger="1" minValue="0" maxValue="0"/>
    </cacheField>
    <cacheField name="Musique lyrique-Opéra %par genres musicauxNombre de diffusions" numFmtId="165">
      <sharedItems containsSemiMixedTypes="0" containsString="0" containsNumber="1" containsInteger="1" minValue="0" maxValue="0"/>
    </cacheField>
    <cacheField name="Musique traditionnelle et du mondepar genres musicauxNombre de diffusions" numFmtId="3">
      <sharedItems containsSemiMixedTypes="0" containsString="0" containsNumber="1" containsInteger="1" minValue="0" maxValue="4232"/>
    </cacheField>
    <cacheField name="Musique traditionnelle et du monde %par genres musicauxNombre de diffusions" numFmtId="165">
      <sharedItems containsSemiMixedTypes="0" containsString="0" containsNumber="1" minValue="0" maxValue="0.2967032967032967"/>
    </cacheField>
    <cacheField name="Rappar genres musicauxNombre de diffusions" numFmtId="3">
      <sharedItems containsSemiMixedTypes="0" containsString="0" containsNumber="1" containsInteger="1" minValue="0" maxValue="216808"/>
    </cacheField>
    <cacheField name="Rap %par genres musicauxNombre de diffusions" numFmtId="165">
      <sharedItems containsSemiMixedTypes="0" containsString="0" containsNumber="1" minValue="0" maxValue="0.66698095417688097"/>
    </cacheField>
    <cacheField name="Reggaepar genres musicauxNombre de diffusions" numFmtId="3">
      <sharedItems containsSemiMixedTypes="0" containsString="0" containsNumber="1" containsInteger="1" minValue="0" maxValue="11520"/>
    </cacheField>
    <cacheField name="Reggae %par genres musicauxNombre de diffusions" numFmtId="165">
      <sharedItems containsSemiMixedTypes="0" containsString="0" containsNumber="1" minValue="0" maxValue="4.3956043956043959E-2"/>
    </cacheField>
    <cacheField name="Rock-Métalpar genres musicauxNombre de diffusions" numFmtId="3">
      <sharedItems containsSemiMixedTypes="0" containsString="0" containsNumber="1" containsInteger="1" minValue="0" maxValue="28237"/>
    </cacheField>
    <cacheField name="Rock-Métal %par genres musicauxNombre de diffusions" numFmtId="165">
      <sharedItems containsSemiMixedTypes="0" containsString="0" containsNumber="1" minValue="0" maxValue="0.8571428571428571"/>
    </cacheField>
    <cacheField name="Variété-Poppar genres musicauxNombre de diffusions" numFmtId="3">
      <sharedItems containsSemiMixedTypes="0" containsString="0" containsNumber="1" containsInteger="1" minValue="0" maxValue="549990"/>
    </cacheField>
    <cacheField name="Variété-Pop %par genres musicauxNombre de diffusions" numFmtId="165">
      <sharedItems containsSemiMixedTypes="0" containsString="0" containsNumber="1" minValue="0" maxValue="1"/>
    </cacheField>
    <cacheField name="Nouveautépar typologie d'anciennetéNombre de diffusions" numFmtId="3">
      <sharedItems containsSemiMixedTypes="0" containsString="0" containsNumber="1" containsInteger="1" minValue="0" maxValue="685066"/>
    </cacheField>
    <cacheField name="Nouveauté %par typologie d'anciennetéNombre de diffusions" numFmtId="165">
      <sharedItems containsSemiMixedTypes="0" containsString="0" containsNumber="1" minValue="0" maxValue="1"/>
    </cacheField>
    <cacheField name="Récurrentpar typologie d'anciennetéNombre de diffusions" numFmtId="3">
      <sharedItems containsSemiMixedTypes="0" containsString="0" containsNumber="1" containsInteger="1" minValue="0" maxValue="90112"/>
    </cacheField>
    <cacheField name="Récurrent %par typologie d'anciennetéNombre de diffusions" numFmtId="165">
      <sharedItems containsSemiMixedTypes="0" containsString="0" containsNumber="1" minValue="0" maxValue="0.66666666666666663"/>
    </cacheField>
    <cacheField name="Goldpar typologie d'anciennetéNombre de diffusions" numFmtId="3">
      <sharedItems containsSemiMixedTypes="0" containsString="0" containsNumber="1" containsInteger="1" minValue="0" maxValue="295122"/>
    </cacheField>
    <cacheField name="Gold %par typologie d'anciennetéNombre de diffusions" numFmtId="165">
      <sharedItems containsSemiMixedTypes="0" containsString="0" containsNumber="1" minValue="0" maxValue="1"/>
    </cacheField>
    <cacheField name="Majorpar type de labelsNombre de diffusions" numFmtId="3">
      <sharedItems containsSemiMixedTypes="0" containsString="0" containsNumber="1" containsInteger="1" minValue="1" maxValue="773928"/>
    </cacheField>
    <cacheField name="Major %par type de labelsNombre de diffusions" numFmtId="165">
      <sharedItems containsSemiMixedTypes="0" containsString="0" containsNumber="1" minValue="0.2857142857142857" maxValue="1"/>
    </cacheField>
    <cacheField name="Indépendantpar type de labelsNombre de diffusions" numFmtId="3">
      <sharedItems containsSemiMixedTypes="0" containsString="0" containsNumber="1" containsInteger="1" minValue="0" maxValue="294204"/>
    </cacheField>
    <cacheField name="Indépendant %par type de labelsNombre de diffusions" numFmtId="165">
      <sharedItems containsSemiMixedTypes="0" containsString="0" containsNumber="1" minValue="0" maxValue="0.56043956043956045"/>
    </cacheField>
    <cacheField name="Nb de contacts (en millions)0Nombre de contacts" numFmtId="4">
      <sharedItems containsSemiMixedTypes="0" containsString="0" containsNumber="1" minValue="0" maxValue="10533.123304999999"/>
    </cacheField>
    <cacheField name="Francophonepar languesNombre de contacts" numFmtId="4">
      <sharedItems containsSemiMixedTypes="0" containsString="0" containsNumber="1" minValue="0" maxValue="5907.492518"/>
    </cacheField>
    <cacheField name="Francophone %par languesNombre de contacts" numFmtId="165">
      <sharedItems containsMixedTypes="1" containsNumber="1" minValue="0" maxValue="1"/>
    </cacheField>
    <cacheField name="Instrumentalpar languesNombre de contacts" numFmtId="4">
      <sharedItems containsSemiMixedTypes="0" containsString="0" containsNumber="1" minValue="0" maxValue="35.687345000000001"/>
    </cacheField>
    <cacheField name="Instrumental %par languesNombre de contacts" numFmtId="165">
      <sharedItems containsMixedTypes="1" containsNumber="1" minValue="0" maxValue="4.0910039657691501E-2"/>
    </cacheField>
    <cacheField name="Internationalpar languesNombre de contacts" numFmtId="4">
      <sharedItems containsSemiMixedTypes="0" containsString="0" containsNumber="1" minValue="0" maxValue="4589.9434419999998"/>
    </cacheField>
    <cacheField name="International %par languesNombre de contacts" numFmtId="165">
      <sharedItems containsMixedTypes="1" containsNumber="1" minValue="0" maxValue="1"/>
    </cacheField>
    <cacheField name="Dance-Electropar genres musicauxNombre de contacts" numFmtId="4">
      <sharedItems containsSemiMixedTypes="0" containsString="0" containsNumber="1" minValue="0" maxValue="810.93538699999999"/>
    </cacheField>
    <cacheField name="Dance-Electro %par genres musicauxNombre de contacts" numFmtId="165">
      <sharedItems containsMixedTypes="1" containsNumber="1" minValue="0" maxValue="0.15099685787809108"/>
    </cacheField>
    <cacheField name="Groove-R&amp;Bpar genres musicauxNombre de contacts" numFmtId="4">
      <sharedItems containsSemiMixedTypes="0" containsString="0" containsNumber="1" minValue="0" maxValue="1487.994633"/>
    </cacheField>
    <cacheField name="Groove-R&amp;B %par genres musicauxNombre de contacts" numFmtId="165">
      <sharedItems containsMixedTypes="1" containsNumber="1" minValue="0" maxValue="0.32026199560319241"/>
    </cacheField>
    <cacheField name="Jazz-Bluespar genres musicauxNombre de contacts" numFmtId="4">
      <sharedItems containsSemiMixedTypes="0" containsString="0" containsNumber="1" minValue="0" maxValue="7.4669489999999996"/>
    </cacheField>
    <cacheField name="Jazz-Blues %par genres musicauxNombre de contacts" numFmtId="165">
      <sharedItems containsMixedTypes="1" containsNumber="1" minValue="0" maxValue="0.95908996034230842"/>
    </cacheField>
    <cacheField name="Latinopar genres musicauxNombre de contacts" numFmtId="4">
      <sharedItems containsSemiMixedTypes="0" containsString="0" containsNumber="1" minValue="0" maxValue="61.505631999999999"/>
    </cacheField>
    <cacheField name="Latino %par genres musicauxNombre de contacts" numFmtId="165">
      <sharedItems containsMixedTypes="1" containsNumber="1" minValue="0" maxValue="2.1281349683342433E-2"/>
    </cacheField>
    <cacheField name="Musique classiquepar genres musicauxNombre de contacts" numFmtId="4">
      <sharedItems containsSemiMixedTypes="0" containsString="0" containsNumber="1" minValue="0" maxValue="2.0647259999999998"/>
    </cacheField>
    <cacheField name="Musique classique %par genres musicauxNombre de contacts" numFmtId="165">
      <sharedItems containsMixedTypes="1" containsNumber="1" minValue="0" maxValue="4.0910039657691501E-2"/>
    </cacheField>
    <cacheField name="Musique lyrique-Opérapar genres musicauxNombre de contacts" numFmtId="4">
      <sharedItems containsSemiMixedTypes="0" containsString="0" containsNumber="1" containsInteger="1" minValue="0" maxValue="0"/>
    </cacheField>
    <cacheField name="Musique lyrique-Opéra %par genres musicauxNombre de contacts" numFmtId="165">
      <sharedItems containsMixedTypes="1" containsNumber="1" containsInteger="1" minValue="0" maxValue="0"/>
    </cacheField>
    <cacheField name="Musique traditionnelle et du mondepar genres musicauxNombre de contacts" numFmtId="4">
      <sharedItems containsSemiMixedTypes="0" containsString="0" containsNumber="1" minValue="0" maxValue="41.391947999999999"/>
    </cacheField>
    <cacheField name="Musique traditionnelle et du monde %par genres musicauxNombre de contacts" numFmtId="165">
      <sharedItems containsMixedTypes="1" containsNumber="1" minValue="0" maxValue="0.27436893492332892"/>
    </cacheField>
    <cacheField name="Rappar genres musicauxNombre de contacts" numFmtId="4">
      <sharedItems containsSemiMixedTypes="0" containsString="0" containsNumber="1" minValue="0" maxValue="1130.5994390000001"/>
    </cacheField>
    <cacheField name="Rap %par genres musicauxNombre de contacts" numFmtId="165">
      <sharedItems containsMixedTypes="1" containsNumber="1" minValue="0" maxValue="0.62517087546412686"/>
    </cacheField>
    <cacheField name="Reggaepar genres musicauxNombre de contacts" numFmtId="4">
      <sharedItems containsSemiMixedTypes="0" containsString="0" containsNumber="1" minValue="0" maxValue="87.194702000000007"/>
    </cacheField>
    <cacheField name="Reggae %par genres musicauxNombre de contacts" numFmtId="165">
      <sharedItems containsMixedTypes="1" containsNumber="1" minValue="0" maxValue="3.4627340149368475E-2"/>
    </cacheField>
    <cacheField name="Rock-Métalpar genres musicauxNombre de contacts" numFmtId="4">
      <sharedItems containsSemiMixedTypes="0" containsString="0" containsNumber="1" minValue="0" maxValue="363.398552"/>
    </cacheField>
    <cacheField name="Rock-Métal %par genres musicauxNombre de contacts" numFmtId="165">
      <sharedItems containsMixedTypes="1" containsNumber="1" minValue="0" maxValue="0.79012345679012352"/>
    </cacheField>
    <cacheField name="Variété-Poppar genres musicauxNombre de contacts" numFmtId="4">
      <sharedItems containsSemiMixedTypes="0" containsString="0" containsNumber="1" minValue="0" maxValue="6540.5713370000003"/>
    </cacheField>
    <cacheField name="Variété-Pop %par genres musicauxNombre de contacts" numFmtId="165">
      <sharedItems containsMixedTypes="1" containsNumber="1" minValue="0" maxValue="1"/>
    </cacheField>
    <cacheField name="Plus forte rotation hebdomadaire d'un clipRotation max hebdo" numFmtId="0">
      <sharedItems containsSemiMixedTypes="0" containsString="0" containsNumber="1" containsInteger="1" minValue="1" maxValue="403"/>
    </cacheField>
    <cacheField name="Nombre de contacts de la plus forte rotation hebdmadaireRotation max hebdo" numFmtId="2">
      <sharedItems containsSemiMixedTypes="0" containsString="0" containsNumber="1" minValue="0" maxValue="10.615"/>
    </cacheField>
    <cacheField name="Nb Entrées en PlaylistEntrées en Playlist" numFmtId="0">
      <sharedItems containsSemiMixedTypes="0" containsString="0" containsNumber="1" containsInteger="1" minValue="0" maxValue="1188"/>
    </cacheField>
    <cacheField name="Nb Entrées en Playlist %Entrées en Playlist" numFmtId="165">
      <sharedItems containsSemiMixedTypes="0" containsString="0" containsNumber="1" minValue="0" maxValue="0.33387096774193548"/>
    </cacheField>
    <cacheField name="Nb diffusions Entrées en PlaylistEntrées en Playlist" numFmtId="0">
      <sharedItems containsSemiMixedTypes="0" containsString="0" containsNumber="1" containsInteger="1" minValue="0" maxValue="536506"/>
    </cacheField>
    <cacheField name="Nb diffusions Entrées en Playlist %Entrées en Playlist" numFmtId="0">
      <sharedItems containsSemiMixedTypes="0" containsString="0" containsNumber="1" minValue="0" maxValue="0.8251463072319466"/>
    </cacheField>
    <cacheField name="Nb clips exclusifsExclusivités" numFmtId="0">
      <sharedItems containsSemiMixedTypes="0" containsString="0" containsNumber="1" containsInteger="1" minValue="0" maxValue="6698"/>
    </cacheField>
    <cacheField name="Nb clips exclusifs %Exclusivités" numFmtId="165">
      <sharedItems containsSemiMixedTypes="0" containsString="0" containsNumber="1" minValue="0" maxValue="0.66666666666666663"/>
    </cacheField>
    <cacheField name="Nb diffs exclusivesExclusivités" numFmtId="0">
      <sharedItems containsSemiMixedTypes="0" containsString="0" containsNumber="1" containsInteger="1" minValue="0" maxValue="168248"/>
    </cacheField>
    <cacheField name="Nb diffs exclusives %Exclusivités" numFmtId="165">
      <sharedItems containsSemiMixedTypes="0" containsString="0" containsNumber="1" minValue="0" maxValue="0.94444444444444442"/>
    </cacheField>
    <cacheField name="Part du Top40 hebdoTops40 hebdos" numFmtId="0">
      <sharedItems containsSemiMixedTypes="0" containsString="0" containsNumber="1" minValue="0" maxValue="0.73"/>
    </cacheField>
    <cacheField name="Nb de titres différents &quot;extraits&quot;Extraits de clips_x000a_durée &gt;= 15 secondes et &lt; 1mn30 " numFmtId="0">
      <sharedItems containsSemiMixedTypes="0" containsString="0" containsNumber="1" containsInteger="1" minValue="28" maxValue="4515"/>
    </cacheField>
    <cacheField name="Nb de diffusions &quot;extraits&quot;Extraits de clips_x000a_durée &gt;= 15 secondes et &lt; 1mn30 " numFmtId="1">
      <sharedItems containsSemiMixedTypes="0" containsString="0" containsNumber="1" containsInteger="1" minValue="30" maxValue="46154"/>
    </cacheField>
    <cacheField name="Volume horaireExtraits de clips_x000a_durée &gt;= 15 secondes et &lt; 1mn30 " numFmtId="164">
      <sharedItems containsSemiMixedTypes="0" containsNonDate="0" containsDate="1" containsString="0" minDate="1899-12-30T00:22:38" maxDate="1900-01-18T15:27: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s v="1 Chaînes numériques hertziennes"/>
    <x v="0"/>
    <n v="43"/>
    <n v="42"/>
    <n v="0.97674418604651159"/>
    <n v="0"/>
    <n v="0"/>
    <n v="1"/>
    <n v="2.3255813953488372E-2"/>
    <n v="38"/>
    <n v="0.88372093023255816"/>
    <n v="2"/>
    <n v="4.6511627906976744E-2"/>
    <n v="0"/>
    <n v="0"/>
    <n v="2"/>
    <n v="4.6511627906976744E-2"/>
    <n v="0"/>
    <n v="0"/>
    <n v="0"/>
    <n v="0"/>
    <n v="0"/>
    <n v="0"/>
    <n v="0"/>
    <n v="0"/>
    <n v="2"/>
    <n v="4.6511627906976744E-2"/>
    <n v="1"/>
    <n v="2.3255813953488372E-2"/>
    <n v="0"/>
    <n v="0"/>
    <n v="0"/>
    <n v="0"/>
    <n v="38"/>
    <n v="0.88372093023255816"/>
    <n v="36"/>
    <n v="0.83720930232558144"/>
    <n v="1"/>
    <n v="2.3255813953488372E-2"/>
    <n v="6"/>
    <n v="0.13953488372093023"/>
    <n v="32"/>
    <n v="8"/>
    <n v="0.25"/>
    <n v="18"/>
    <n v="0.5625"/>
    <n v="6"/>
    <n v="0.1875"/>
    <n v="16"/>
    <n v="16"/>
    <n v="9"/>
    <n v="0.5625"/>
    <n v="7"/>
    <n v="0.4375"/>
    <n v="872"/>
    <n v="855"/>
    <n v="0.98050458715596334"/>
    <n v="0"/>
    <n v="0"/>
    <n v="17"/>
    <n v="1.9495412844036698E-2"/>
    <n v="849"/>
    <n v="0.97362385321100919"/>
    <n v="20"/>
    <n v="2.2935779816513763E-2"/>
    <n v="0"/>
    <n v="0"/>
    <n v="65"/>
    <n v="7.4541284403669722E-2"/>
    <n v="0"/>
    <n v="0"/>
    <n v="0"/>
    <n v="0"/>
    <n v="0"/>
    <n v="0"/>
    <n v="0"/>
    <n v="0"/>
    <n v="15"/>
    <n v="1.7201834862385322E-2"/>
    <n v="31"/>
    <n v="3.5550458715596332E-2"/>
    <n v="0"/>
    <n v="0"/>
    <n v="0"/>
    <n v="0"/>
    <n v="761"/>
    <n v="0.87270642201834858"/>
    <n v="848"/>
    <n v="0.97247706422018354"/>
    <n v="18"/>
    <n v="2.0642201834862386E-2"/>
    <n v="6"/>
    <n v="6.8807339449541288E-3"/>
    <n v="504"/>
    <n v="0.57798165137614677"/>
    <n v="368"/>
    <n v="0.42201834862385323"/>
    <n v="156.874"/>
    <n v="154.15899999999999"/>
    <n v="0.98269311676887183"/>
    <n v="0"/>
    <n v="0"/>
    <n v="2.7149999999999999"/>
    <n v="1.7306883231128167E-2"/>
    <n v="0"/>
    <n v="0"/>
    <n v="13.27"/>
    <n v="8.4590180654538036E-2"/>
    <n v="0"/>
    <n v="0"/>
    <n v="0"/>
    <n v="0"/>
    <n v="0"/>
    <n v="0"/>
    <n v="0"/>
    <n v="0"/>
    <n v="1.0980000000000001"/>
    <n v="6.999247803970066E-3"/>
    <n v="2.6920000000000002"/>
    <n v="1.7160268750717137E-2"/>
    <n v="0"/>
    <n v="0"/>
    <n v="0"/>
    <n v="0"/>
    <n v="139.81399999999999"/>
    <n v="0.89125030279077477"/>
    <n v="19"/>
    <n v="3.0139999999999998"/>
    <n v="0"/>
    <n v="0"/>
    <n v="0"/>
    <n v="0"/>
    <n v="3"/>
    <n v="6.9767441860465115E-2"/>
    <n v="21"/>
    <n v="2.4082568807339451E-2"/>
    <n v="0"/>
    <n v="109"/>
    <n v="576"/>
    <d v="1899-12-30T07:22:35"/>
  </r>
  <r>
    <x v="1"/>
    <s v="1 Chaînes numériques hertziennes"/>
    <x v="1"/>
    <n v="15"/>
    <n v="14"/>
    <n v="0.93333333333333335"/>
    <n v="0"/>
    <n v="0"/>
    <n v="1"/>
    <n v="6.6666666666666666E-2"/>
    <n v="13"/>
    <n v="0.86666666666666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"/>
    <n v="1"/>
    <n v="13"/>
    <n v="0.8666666666666667"/>
    <n v="1"/>
    <n v="6.6666666666666666E-2"/>
    <n v="1"/>
    <n v="6.6666666666666666E-2"/>
    <n v="14"/>
    <n v="4"/>
    <n v="0.2857142857142857"/>
    <n v="10"/>
    <n v="0.7142857142857143"/>
    <n v="0"/>
    <n v="0"/>
    <n v="5"/>
    <n v="13"/>
    <n v="5"/>
    <n v="0.38461538461538464"/>
    <n v="8"/>
    <n v="0.61538461538461542"/>
    <n v="26"/>
    <n v="25"/>
    <n v="0.96153846153846156"/>
    <n v="0"/>
    <n v="0"/>
    <n v="1"/>
    <n v="3.8461538461538464E-2"/>
    <n v="23"/>
    <n v="0.884615384615384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"/>
    <n v="1"/>
    <n v="24"/>
    <n v="0.92307692307692313"/>
    <n v="1"/>
    <n v="3.8461538461538464E-2"/>
    <n v="1"/>
    <n v="3.8461538461538464E-2"/>
    <n v="16"/>
    <n v="0.61538461538461542"/>
    <n v="10"/>
    <n v="0.38461538461538464"/>
    <n v="26.875"/>
    <n v="26.818999999999999"/>
    <n v="0.99791627906976743"/>
    <n v="0"/>
    <n v="0"/>
    <n v="5.6000000000000001E-2"/>
    <n v="2.0837209302325584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.875"/>
    <n v="1"/>
    <n v="7"/>
    <n v="10.615"/>
    <n v="0"/>
    <n v="0"/>
    <n v="0"/>
    <n v="0"/>
    <n v="2"/>
    <n v="0.13333333333333333"/>
    <n v="2"/>
    <n v="7.6923076923076927E-2"/>
    <n v="0"/>
    <n v="350"/>
    <n v="1176"/>
    <d v="1899-12-30T11:58:58"/>
  </r>
  <r>
    <x v="2"/>
    <s v="1 Chaînes numériques hertziennes"/>
    <x v="2"/>
    <n v="95"/>
    <n v="77"/>
    <n v="0.81052631578947365"/>
    <n v="2"/>
    <n v="2.1052631578947368E-2"/>
    <n v="16"/>
    <n v="0.16842105263157894"/>
    <n v="71"/>
    <n v="0.74736842105263157"/>
    <n v="15"/>
    <n v="0.15789473684210525"/>
    <n v="12"/>
    <n v="0.12631578947368421"/>
    <n v="0"/>
    <n v="0"/>
    <n v="0"/>
    <n v="0"/>
    <n v="0"/>
    <n v="0"/>
    <n v="1"/>
    <n v="1.0526315789473684E-2"/>
    <n v="0"/>
    <n v="0"/>
    <n v="2"/>
    <n v="2.1052631578947368E-2"/>
    <n v="0"/>
    <n v="0"/>
    <n v="0"/>
    <n v="0"/>
    <n v="3"/>
    <n v="3.1578947368421054E-2"/>
    <n v="77"/>
    <n v="0.81052631578947365"/>
    <n v="8"/>
    <n v="8.4210526315789472E-2"/>
    <n v="1"/>
    <n v="1.0526315789473684E-2"/>
    <n v="86"/>
    <n v="0.90526315789473688"/>
    <n v="68"/>
    <n v="26"/>
    <n v="0.38235294117647056"/>
    <n v="33"/>
    <n v="0.48529411764705882"/>
    <n v="7"/>
    <n v="0.10294117647058823"/>
    <n v="38"/>
    <n v="25"/>
    <n v="15"/>
    <n v="0.6"/>
    <n v="10"/>
    <n v="0.4"/>
    <n v="148"/>
    <n v="126"/>
    <n v="0.85135135135135132"/>
    <n v="2"/>
    <n v="1.3513513513513514E-2"/>
    <n v="20"/>
    <n v="0.13513513513513514"/>
    <n v="107"/>
    <n v="0.72297297297297303"/>
    <n v="25"/>
    <n v="0.16891891891891891"/>
    <n v="15"/>
    <n v="0.10135135135135136"/>
    <n v="0"/>
    <n v="0"/>
    <n v="0"/>
    <n v="0"/>
    <n v="0"/>
    <n v="0"/>
    <n v="1"/>
    <n v="6.7567567567567571E-3"/>
    <n v="0"/>
    <n v="0"/>
    <n v="3"/>
    <n v="2.0270270270270271E-2"/>
    <n v="0"/>
    <n v="0"/>
    <n v="0"/>
    <n v="0"/>
    <n v="3"/>
    <n v="2.0270270270270271E-2"/>
    <n v="126"/>
    <n v="0.85135135135135132"/>
    <n v="19"/>
    <n v="0.12837837837837837"/>
    <n v="1"/>
    <n v="6.7567567567567571E-3"/>
    <n v="128"/>
    <n v="0.86486486486486491"/>
    <n v="124"/>
    <n v="0.83783783783783783"/>
    <n v="20"/>
    <n v="0.13513513513513514"/>
    <n v="80.299000000000007"/>
    <n v="67.423000000000002"/>
    <n v="0.83964931070125404"/>
    <n v="0.998"/>
    <n v="1.2428548300726035E-2"/>
    <n v="11.878"/>
    <n v="0.1479221409980199"/>
    <n v="8.6270000000000007"/>
    <n v="0.10743595810657668"/>
    <n v="0"/>
    <n v="0"/>
    <n v="0"/>
    <n v="0"/>
    <n v="0"/>
    <n v="0"/>
    <n v="0.81899999999999995"/>
    <n v="1.0199379817930483E-2"/>
    <n v="0"/>
    <n v="0"/>
    <n v="3.6739999999999999"/>
    <n v="4.5753994445758971E-2"/>
    <n v="0"/>
    <n v="0"/>
    <n v="0"/>
    <n v="0"/>
    <n v="0.94499999999999995"/>
    <n v="1.1768515174535173E-2"/>
    <n v="66.233999999999995"/>
    <n v="0.82484215245519854"/>
    <n v="10"/>
    <n v="1.762"/>
    <n v="0"/>
    <n v="0"/>
    <n v="0"/>
    <n v="0"/>
    <n v="57"/>
    <n v="0.6"/>
    <n v="87"/>
    <n v="0.58783783783783783"/>
    <n v="0"/>
    <n v="273"/>
    <n v="931"/>
    <d v="1899-12-30T09:07:13"/>
  </r>
  <r>
    <x v="3"/>
    <s v="1 Chaînes numériques hertziennes"/>
    <x v="3"/>
    <n v="2"/>
    <n v="2"/>
    <n v="1"/>
    <n v="0"/>
    <n v="0"/>
    <n v="0"/>
    <n v="0"/>
    <n v="1"/>
    <n v="0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1"/>
    <n v="0"/>
    <n v="0"/>
    <n v="1"/>
    <n v="0.5"/>
    <n v="1"/>
    <n v="0.5"/>
    <n v="2"/>
    <n v="0"/>
    <n v="0"/>
    <n v="1"/>
    <n v="0.5"/>
    <n v="1"/>
    <n v="0.5"/>
    <n v="0"/>
    <n v="1"/>
    <n v="1"/>
    <n v="1"/>
    <n v="0"/>
    <n v="0"/>
    <n v="3"/>
    <n v="3"/>
    <n v="1"/>
    <n v="0"/>
    <n v="0"/>
    <n v="0"/>
    <n v="0"/>
    <n v="1"/>
    <n v="0.333333333333333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1"/>
    <n v="0"/>
    <n v="0"/>
    <n v="2"/>
    <n v="0.66666666666666663"/>
    <n v="1"/>
    <n v="0.33333333333333331"/>
    <n v="1"/>
    <n v="0.33333333333333331"/>
    <n v="0"/>
    <n v="0"/>
    <n v="1.7000000000000001E-2"/>
    <n v="1.7000000000000001E-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7000000000000001E-2"/>
    <n v="1"/>
    <n v="1"/>
    <n v="1.0999999999999999E-2"/>
    <n v="0"/>
    <n v="0"/>
    <n v="0"/>
    <n v="0"/>
    <n v="1"/>
    <n v="0.5"/>
    <n v="2"/>
    <n v="0.66666666666666663"/>
    <n v="0"/>
    <n v="65"/>
    <n v="203"/>
    <d v="1899-12-30T01:45:24"/>
  </r>
  <r>
    <x v="4"/>
    <s v="1 Chaînes numériques hertziennes"/>
    <x v="4"/>
    <n v="4"/>
    <n v="0"/>
    <n v="0"/>
    <n v="0"/>
    <n v="0"/>
    <n v="4"/>
    <n v="1"/>
    <n v="1"/>
    <n v="0.25"/>
    <n v="2"/>
    <n v="0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"/>
    <n v="0.75"/>
    <n v="1"/>
    <n v="0.25"/>
    <n v="0"/>
    <n v="0"/>
    <n v="0"/>
    <n v="0"/>
    <n v="4"/>
    <n v="1"/>
    <n v="4"/>
    <n v="0"/>
    <n v="0"/>
    <n v="4"/>
    <n v="1"/>
    <n v="0"/>
    <n v="0"/>
    <n v="0"/>
    <n v="4"/>
    <n v="3"/>
    <n v="0.75"/>
    <n v="1"/>
    <n v="0.25"/>
    <n v="7"/>
    <n v="0"/>
    <n v="0"/>
    <n v="0"/>
    <n v="0"/>
    <n v="7"/>
    <n v="1"/>
    <n v="1"/>
    <n v="0.14285714285714285"/>
    <n v="2"/>
    <n v="0.28571428571428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"/>
    <n v="0.8571428571428571"/>
    <n v="1"/>
    <n v="0.14285714285714285"/>
    <n v="0"/>
    <n v="0"/>
    <n v="0"/>
    <n v="0"/>
    <n v="7"/>
    <n v="1"/>
    <n v="6"/>
    <n v="0.8571428571428571"/>
    <n v="1"/>
    <n v="0.14285714285714285"/>
    <n v="0.24299999999999999"/>
    <n v="0"/>
    <n v="0"/>
    <n v="0"/>
    <n v="0"/>
    <n v="0.24299999999999999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192"/>
    <n v="0.79012345679012352"/>
    <n v="5.0999999999999997E-2"/>
    <n v="0.20987654320987653"/>
    <n v="1"/>
    <n v="0.11799999999999999"/>
    <n v="0"/>
    <n v="0"/>
    <n v="0"/>
    <n v="0"/>
    <n v="1"/>
    <n v="0.25"/>
    <n v="4"/>
    <n v="0.5714285714285714"/>
    <n v="0"/>
    <n v="84"/>
    <n v="106"/>
    <d v="1899-12-30T00:49:38"/>
  </r>
  <r>
    <x v="5"/>
    <s v="1 Chaînes numériques hertziennes"/>
    <x v="5"/>
    <n v="1796"/>
    <n v="970"/>
    <n v="0.54008908685968815"/>
    <n v="7"/>
    <n v="3.8975501113585748E-3"/>
    <n v="819"/>
    <n v="0.45601336302895323"/>
    <n v="984"/>
    <n v="0.54788418708240538"/>
    <n v="780"/>
    <n v="0.43429844097995546"/>
    <n v="88"/>
    <n v="4.8997772828507792E-2"/>
    <n v="168"/>
    <n v="9.3541202672605794E-2"/>
    <n v="3"/>
    <n v="1.6703786191536749E-3"/>
    <n v="2"/>
    <n v="1.1135857461024498E-3"/>
    <n v="0"/>
    <n v="0"/>
    <n v="0"/>
    <n v="0"/>
    <n v="12"/>
    <n v="6.6815144766146995E-3"/>
    <n v="108"/>
    <n v="6.0133630289532294E-2"/>
    <n v="25"/>
    <n v="1.3919821826280624E-2"/>
    <n v="120"/>
    <n v="6.6815144766147E-2"/>
    <n v="1270"/>
    <n v="0.70712694877505566"/>
    <n v="393"/>
    <n v="0.2188195991091314"/>
    <n v="121"/>
    <n v="6.7371937639198215E-2"/>
    <n v="1282"/>
    <n v="0.71380846325167036"/>
    <n v="900"/>
    <n v="248"/>
    <n v="0.27555555555555555"/>
    <n v="472"/>
    <n v="0.52444444444444449"/>
    <n v="176"/>
    <n v="0.19555555555555557"/>
    <n v="141"/>
    <n v="123"/>
    <n v="29"/>
    <n v="0.23577235772357724"/>
    <n v="94"/>
    <n v="0.76422764227642281"/>
    <n v="28561"/>
    <n v="20920"/>
    <n v="0.73246735058296275"/>
    <n v="115"/>
    <n v="4.026469661426421E-3"/>
    <n v="7526"/>
    <n v="0.2635061797556108"/>
    <n v="20244"/>
    <n v="0.7087987115297083"/>
    <n v="7864"/>
    <n v="0.27534049928223803"/>
    <n v="951"/>
    <n v="3.3297153461013272E-2"/>
    <n v="2598"/>
    <n v="9.096320156857253E-2"/>
    <n v="22"/>
    <n v="7.7028115262070659E-4"/>
    <n v="20"/>
    <n v="7.0025559329155141E-4"/>
    <n v="0"/>
    <n v="0"/>
    <n v="0"/>
    <n v="0"/>
    <n v="127"/>
    <n v="4.4466230174013514E-3"/>
    <n v="2322"/>
    <n v="8.1299674381149115E-2"/>
    <n v="247"/>
    <n v="8.6481565771506595E-3"/>
    <n v="861"/>
    <n v="3.014600329120129E-2"/>
    <n v="21413"/>
    <n v="0.74972865095759955"/>
    <n v="17085"/>
    <n v="0.59819334056930784"/>
    <n v="1783"/>
    <n v="6.2427786141941811E-2"/>
    <n v="9693"/>
    <n v="0.33937887328875038"/>
    <n v="19775"/>
    <n v="0.69237771786702151"/>
    <n v="8784"/>
    <n v="0.30755225657364937"/>
    <n v="998.35500000000002"/>
    <n v="723.87800000000004"/>
    <n v="0.72507074136955296"/>
    <n v="2.4969999999999999"/>
    <n v="2.5011143330779129E-3"/>
    <n v="271.98"/>
    <n v="0.27242814429736917"/>
    <n v="35.799999999999997"/>
    <n v="3.5858988035318097E-2"/>
    <n v="98.89"/>
    <n v="9.9052942089737611E-2"/>
    <n v="0.63400000000000001"/>
    <n v="6.3504464844669486E-4"/>
    <n v="0.48499999999999999"/>
    <n v="4.8579913958461668E-4"/>
    <n v="0"/>
    <n v="0"/>
    <n v="0"/>
    <n v="0"/>
    <n v="3.012"/>
    <n v="3.0169629039770423E-3"/>
    <n v="83.043000000000006"/>
    <n v="8.3179830821701703E-2"/>
    <n v="5.68"/>
    <n v="5.6893589955476758E-3"/>
    <n v="24.286999999999999"/>
    <n v="2.4327017944518733E-2"/>
    <n v="746.524"/>
    <n v="0.7477540554211678"/>
    <n v="17"/>
    <n v="1.0229999999999999"/>
    <n v="113"/>
    <n v="6.2917594654788425E-2"/>
    <n v="11005"/>
    <n v="0.38531564020867615"/>
    <n v="138"/>
    <n v="7.6837416481069037E-2"/>
    <n v="1467"/>
    <n v="5.1363747767935293E-2"/>
    <n v="0.42"/>
    <n v="654"/>
    <n v="2059"/>
    <d v="1899-12-30T19:49:08"/>
  </r>
  <r>
    <x v="6"/>
    <s v="1 Chaînes numériques hertziennes"/>
    <x v="6"/>
    <n v="46"/>
    <n v="33"/>
    <n v="0.71739130434782605"/>
    <n v="3"/>
    <n v="6.5217391304347824E-2"/>
    <n v="10"/>
    <n v="0.21739130434782608"/>
    <n v="36"/>
    <n v="0.78260869565217395"/>
    <n v="6"/>
    <n v="0.13043478260869565"/>
    <n v="4"/>
    <n v="8.6956521739130432E-2"/>
    <n v="7"/>
    <n v="0.15217391304347827"/>
    <n v="0"/>
    <n v="0"/>
    <n v="0"/>
    <n v="0"/>
    <n v="1"/>
    <n v="2.1739130434782608E-2"/>
    <n v="0"/>
    <n v="0"/>
    <n v="0"/>
    <n v="0"/>
    <n v="14"/>
    <n v="0.30434782608695654"/>
    <n v="1"/>
    <n v="2.1739130434782608E-2"/>
    <n v="2"/>
    <n v="4.3478260869565216E-2"/>
    <n v="17"/>
    <n v="0.36956521739130432"/>
    <n v="15"/>
    <n v="0.32608695652173914"/>
    <n v="6"/>
    <n v="0.13043478260869565"/>
    <n v="25"/>
    <n v="0.54347826086956519"/>
    <n v="41"/>
    <n v="6"/>
    <n v="0.14634146341463414"/>
    <n v="26"/>
    <n v="0.63414634146341464"/>
    <n v="6"/>
    <n v="0.14634146341463414"/>
    <n v="8"/>
    <n v="24"/>
    <n v="11"/>
    <n v="0.45833333333333331"/>
    <n v="13"/>
    <n v="0.54166666666666663"/>
    <n v="125"/>
    <n v="101"/>
    <n v="0.80800000000000005"/>
    <n v="3"/>
    <n v="2.4E-2"/>
    <n v="21"/>
    <n v="0.16800000000000001"/>
    <n v="112"/>
    <n v="0.89600000000000002"/>
    <n v="6"/>
    <n v="4.8000000000000001E-2"/>
    <n v="4"/>
    <n v="3.2000000000000001E-2"/>
    <n v="7"/>
    <n v="5.6000000000000001E-2"/>
    <n v="0"/>
    <n v="0"/>
    <n v="0"/>
    <n v="0"/>
    <n v="1"/>
    <n v="8.0000000000000002E-3"/>
    <n v="0"/>
    <n v="0"/>
    <n v="0"/>
    <n v="0"/>
    <n v="15"/>
    <n v="0.12"/>
    <n v="2"/>
    <n v="1.6E-2"/>
    <n v="2"/>
    <n v="1.6E-2"/>
    <n v="94"/>
    <n v="0.752"/>
    <n v="88"/>
    <n v="0.70399999999999996"/>
    <n v="8"/>
    <n v="6.4000000000000001E-2"/>
    <n v="29"/>
    <n v="0.23200000000000001"/>
    <n v="87"/>
    <n v="0.69599999999999995"/>
    <n v="35"/>
    <n v="0.28000000000000003"/>
    <n v="13.680999999999999"/>
    <n v="9.9239999999999995"/>
    <n v="0.72538557123017322"/>
    <n v="0.33200000000000002"/>
    <n v="2.4267231927490682E-2"/>
    <n v="3.4249999999999998"/>
    <n v="0.25034719684233608"/>
    <n v="0.47499999999999998"/>
    <n v="3.4719684233608654E-2"/>
    <n v="0.86199999999999999"/>
    <n v="6.3007090124990867E-2"/>
    <n v="0"/>
    <n v="0"/>
    <n v="0"/>
    <n v="0"/>
    <n v="6.2E-2"/>
    <n v="4.5318324683868141E-3"/>
    <n v="0"/>
    <n v="0"/>
    <n v="0"/>
    <n v="0"/>
    <n v="1.744"/>
    <n v="0.12747606169139683"/>
    <n v="0.19700000000000001"/>
    <n v="1.4399532197938748E-2"/>
    <n v="0.224"/>
    <n v="1.6373072143849136E-2"/>
    <n v="10.117000000000001"/>
    <n v="0.73949272713982905"/>
    <n v="16"/>
    <n v="1.391"/>
    <n v="0"/>
    <n v="0"/>
    <n v="0"/>
    <n v="0"/>
    <n v="17"/>
    <n v="0.36956521739130432"/>
    <n v="82"/>
    <n v="0.65600000000000003"/>
    <n v="0"/>
    <n v="163"/>
    <n v="603"/>
    <d v="1899-12-30T05:33:22"/>
  </r>
  <r>
    <x v="7"/>
    <s v="1 Chaînes numériques hertziennes"/>
    <x v="7"/>
    <n v="3"/>
    <n v="0"/>
    <n v="0"/>
    <n v="1"/>
    <n v="0.33333333333333331"/>
    <n v="2"/>
    <n v="0.66666666666666663"/>
    <n v="0"/>
    <n v="0"/>
    <n v="1"/>
    <n v="0.33333333333333331"/>
    <n v="0"/>
    <n v="0"/>
    <n v="0"/>
    <n v="0"/>
    <n v="2"/>
    <n v="0.66666666666666663"/>
    <n v="0"/>
    <n v="0"/>
    <n v="1"/>
    <n v="0.33333333333333331"/>
    <n v="0"/>
    <n v="0"/>
    <n v="0"/>
    <n v="0"/>
    <n v="0"/>
    <n v="0"/>
    <n v="0"/>
    <n v="0"/>
    <n v="0"/>
    <n v="0"/>
    <n v="0"/>
    <n v="0"/>
    <n v="3"/>
    <n v="1"/>
    <n v="0"/>
    <n v="0"/>
    <n v="0"/>
    <n v="0"/>
    <n v="3"/>
    <n v="1"/>
    <n v="0.33333333333333331"/>
    <n v="1"/>
    <n v="0.33333333333333331"/>
    <n v="0"/>
    <n v="0"/>
    <n v="0"/>
    <n v="2"/>
    <n v="2"/>
    <n v="1"/>
    <n v="0"/>
    <n v="0"/>
    <n v="54"/>
    <n v="0"/>
    <n v="0"/>
    <n v="3"/>
    <n v="5.5555555555555552E-2"/>
    <n v="51"/>
    <n v="0.94444444444444442"/>
    <n v="0"/>
    <n v="0"/>
    <n v="46"/>
    <n v="0.85185185185185186"/>
    <n v="0"/>
    <n v="0"/>
    <n v="0"/>
    <n v="0"/>
    <n v="51"/>
    <n v="0.94444444444444442"/>
    <n v="0"/>
    <n v="0"/>
    <n v="3"/>
    <n v="5.5555555555555552E-2"/>
    <n v="0"/>
    <n v="0"/>
    <n v="0"/>
    <n v="0"/>
    <n v="0"/>
    <n v="0"/>
    <n v="0"/>
    <n v="0"/>
    <n v="0"/>
    <n v="0"/>
    <n v="0"/>
    <n v="0"/>
    <n v="54"/>
    <n v="1"/>
    <n v="0"/>
    <n v="0"/>
    <n v="0"/>
    <n v="0"/>
    <n v="54"/>
    <n v="1"/>
    <n v="0"/>
    <n v="0"/>
    <n v="4.7910000000000004"/>
    <n v="0"/>
    <n v="0"/>
    <n v="0.19600000000000001"/>
    <n v="4.0910039657691501E-2"/>
    <n v="4.5949999999999998"/>
    <n v="0.95908996034230842"/>
    <n v="0"/>
    <n v="0"/>
    <n v="0"/>
    <n v="0"/>
    <n v="4.5949999999999998"/>
    <n v="0.95908996034230842"/>
    <n v="0"/>
    <n v="0"/>
    <n v="0.19600000000000001"/>
    <n v="4.0910039657691501E-2"/>
    <n v="0"/>
    <n v="0"/>
    <n v="0"/>
    <n v="0"/>
    <n v="0"/>
    <n v="0"/>
    <n v="0"/>
    <n v="0"/>
    <n v="0"/>
    <n v="0"/>
    <n v="0"/>
    <n v="0"/>
    <n v="14"/>
    <n v="1.246"/>
    <n v="0"/>
    <n v="0"/>
    <n v="0"/>
    <n v="0"/>
    <n v="2"/>
    <n v="0.66666666666666663"/>
    <n v="51"/>
    <n v="0.94444444444444442"/>
    <n v="0"/>
    <n v="103"/>
    <n v="630"/>
    <d v="1899-12-30T05:47:37"/>
  </r>
  <r>
    <x v="8"/>
    <s v="1 Chaînes numériques hertziennes"/>
    <x v="8"/>
    <n v="3810"/>
    <n v="1830"/>
    <n v="0.48031496062992124"/>
    <n v="95"/>
    <n v="2.4934383202099737E-2"/>
    <n v="1885"/>
    <n v="0.49475065616797897"/>
    <n v="1995"/>
    <n v="0.52362204724409445"/>
    <n v="1547"/>
    <n v="0.40603674540682416"/>
    <n v="618"/>
    <n v="0.16220472440944883"/>
    <n v="410"/>
    <n v="0.10761154855643044"/>
    <n v="2"/>
    <n v="5.2493438320209973E-4"/>
    <n v="13"/>
    <n v="3.4120734908136482E-3"/>
    <n v="0"/>
    <n v="0"/>
    <n v="0"/>
    <n v="0"/>
    <n v="32"/>
    <n v="8.3989501312335957E-3"/>
    <n v="1023"/>
    <n v="0.26850393700787401"/>
    <n v="80"/>
    <n v="2.0997375328083989E-2"/>
    <n v="326"/>
    <n v="8.5564304461942256E-2"/>
    <n v="1306"/>
    <n v="0.34278215223097114"/>
    <n v="686"/>
    <n v="0.18005249343832022"/>
    <n v="706"/>
    <n v="0.18530183727034122"/>
    <n v="2418"/>
    <n v="0.63464566929133859"/>
    <n v="2614"/>
    <n v="524"/>
    <n v="0.20045906656465187"/>
    <n v="1622"/>
    <n v="0.62050497322111708"/>
    <n v="402"/>
    <n v="0.15378729915837797"/>
    <n v="190"/>
    <n v="408"/>
    <n v="32"/>
    <n v="7.8431372549019607E-2"/>
    <n v="376"/>
    <n v="0.92156862745098034"/>
    <n v="70672"/>
    <n v="39476"/>
    <n v="0.55858048449173647"/>
    <n v="468"/>
    <n v="6.6221417251528187E-3"/>
    <n v="30728"/>
    <n v="0.43479737378311073"/>
    <n v="37624"/>
    <n v="0.53237491510074708"/>
    <n v="29909"/>
    <n v="0.42320862576409329"/>
    <n v="6500"/>
    <n v="9.1974190627122476E-2"/>
    <n v="10147"/>
    <n v="0.14357878650667874"/>
    <n v="11"/>
    <n v="1.5564863029205342E-4"/>
    <n v="599"/>
    <n v="8.4757754131763643E-3"/>
    <n v="0"/>
    <n v="0"/>
    <n v="0"/>
    <n v="0"/>
    <n v="324"/>
    <n v="4.5845596558750281E-3"/>
    <n v="10077"/>
    <n v="0.14258829522300204"/>
    <n v="601"/>
    <n v="8.504075164138555E-3"/>
    <n v="3646"/>
    <n v="5.1590446004075162E-2"/>
    <n v="38767"/>
    <n v="0.54854822277563953"/>
    <n v="43718"/>
    <n v="0.61860425628254467"/>
    <n v="7021"/>
    <n v="9.9346275752773369E-2"/>
    <n v="19933"/>
    <n v="0.28204946796468189"/>
    <n v="49538"/>
    <n v="0.70095653158252202"/>
    <n v="20881"/>
    <n v="0.29546354992076068"/>
    <n v="4108.1639999999998"/>
    <n v="2421.663"/>
    <n v="0.58947573660642572"/>
    <n v="10.835000000000001"/>
    <n v="2.6374312223173177E-3"/>
    <n v="1675.6659999999999"/>
    <n v="0.40788683217125704"/>
    <n v="279.46800000000002"/>
    <n v="6.8027469205221611E-2"/>
    <n v="617.95799999999997"/>
    <n v="0.15042194031202261"/>
    <n v="0.13500000000000001"/>
    <n v="3.2861395017336213E-5"/>
    <n v="37.06"/>
    <n v="9.0210614766109646E-3"/>
    <n v="0"/>
    <n v="0"/>
    <n v="0"/>
    <n v="0"/>
    <n v="14.638999999999999"/>
    <n v="3.5633923085835913E-3"/>
    <n v="540.12199999999996"/>
    <n v="0.13147527703373088"/>
    <n v="20.917000000000002"/>
    <n v="5.09156888576016E-3"/>
    <n v="159.548"/>
    <n v="3.8836813720192286E-2"/>
    <n v="2438.317"/>
    <n v="0.59352961566286067"/>
    <n v="53"/>
    <n v="2.5840000000000001"/>
    <n v="211"/>
    <n v="5.5380577427821522E-2"/>
    <n v="35971"/>
    <n v="0.50898517093049578"/>
    <n v="1561"/>
    <n v="0.40971128608923885"/>
    <n v="7181"/>
    <n v="0.1016102558297487"/>
    <n v="0.5"/>
    <n v="705"/>
    <n v="4259"/>
    <d v="1900-01-01T12:27:52"/>
  </r>
  <r>
    <x v="9"/>
    <s v="1 Chaînes numériques hertziennes"/>
    <x v="9"/>
    <n v="2254"/>
    <n v="1000"/>
    <n v="0.44365572315882873"/>
    <n v="19"/>
    <n v="8.4294587400177458E-3"/>
    <n v="1235"/>
    <n v="0.5479148181011535"/>
    <n v="1097"/>
    <n v="0.48669032830523512"/>
    <n v="1090"/>
    <n v="0.48358473824312331"/>
    <n v="170"/>
    <n v="7.5421472937000883E-2"/>
    <n v="246"/>
    <n v="0.10913930789707187"/>
    <n v="2"/>
    <n v="8.8731144631765753E-4"/>
    <n v="5"/>
    <n v="2.2182786157941437E-3"/>
    <n v="1"/>
    <n v="4.4365572315882877E-4"/>
    <n v="0"/>
    <n v="0"/>
    <n v="15"/>
    <n v="6.6548358473824312E-3"/>
    <n v="192"/>
    <n v="8.5181898846495116E-2"/>
    <n v="22"/>
    <n v="9.7604259094942331E-3"/>
    <n v="231"/>
    <n v="0.10248447204968944"/>
    <n v="1370"/>
    <n v="0.60780834072759538"/>
    <n v="555"/>
    <n v="0.24622892635314997"/>
    <n v="167"/>
    <n v="7.4090505767524406E-2"/>
    <n v="1532"/>
    <n v="0.67968056787932563"/>
    <n v="1270"/>
    <n v="344"/>
    <n v="0.27086614173228346"/>
    <n v="714"/>
    <n v="0.5622047244094488"/>
    <n v="201"/>
    <n v="0.15826771653543306"/>
    <n v="155"/>
    <n v="143"/>
    <n v="29"/>
    <n v="0.20279720279720279"/>
    <n v="114"/>
    <n v="0.79720279720279719"/>
    <n v="48755"/>
    <n v="35266"/>
    <n v="0.72333094041636758"/>
    <n v="223"/>
    <n v="4.573889857450518E-3"/>
    <n v="13266"/>
    <n v="0.27209516972618192"/>
    <n v="34779"/>
    <n v="0.71334222131063485"/>
    <n v="13179"/>
    <n v="0.27031073736027073"/>
    <n v="2441"/>
    <n v="5.0066659829761051E-2"/>
    <n v="5798"/>
    <n v="0.11892113629371347"/>
    <n v="4"/>
    <n v="8.2042867398215562E-5"/>
    <n v="69"/>
    <n v="1.4152394626192185E-3"/>
    <n v="27"/>
    <n v="5.5378935493795506E-4"/>
    <n v="0"/>
    <n v="0"/>
    <n v="234"/>
    <n v="4.7995077427956103E-3"/>
    <n v="5700"/>
    <n v="0.11691108604245719"/>
    <n v="332"/>
    <n v="6.809557994051892E-3"/>
    <n v="1895"/>
    <n v="3.8867808429904623E-2"/>
    <n v="32255"/>
    <n v="0.66157317198236076"/>
    <n v="31781"/>
    <n v="0.65185109219567228"/>
    <n v="4894"/>
    <n v="0.10037944826171674"/>
    <n v="12080"/>
    <n v="0.24776945954261101"/>
    <n v="32214"/>
    <n v="0.66073223259152902"/>
    <n v="16522"/>
    <n v="0.33887806378832941"/>
    <n v="1825.3910000000001"/>
    <n v="1242.4739999999999"/>
    <n v="0.68066184176431233"/>
    <n v="10.298"/>
    <n v="5.64153104732082E-3"/>
    <n v="572.61900000000003"/>
    <n v="0.31369662718836677"/>
    <n v="108.10299999999999"/>
    <n v="5.9221832473152325E-2"/>
    <n v="228.845"/>
    <n v="0.12536766095592669"/>
    <n v="0.21299999999999999"/>
    <n v="1.166873289065192E-4"/>
    <n v="1.962"/>
    <n v="1.074838212744557E-3"/>
    <n v="0.97499999999999998"/>
    <n v="5.3413213936082734E-4"/>
    <n v="0"/>
    <n v="0"/>
    <n v="10.097"/>
    <n v="5.5314176524372035E-3"/>
    <n v="215.65799999999999"/>
    <n v="0.1181434552925921"/>
    <n v="13.882999999999999"/>
    <n v="7.6054938366629391E-3"/>
    <n v="76.218000000000004"/>
    <n v="4.175434194646517E-2"/>
    <n v="1169.4369999999999"/>
    <n v="0.64065014016175159"/>
    <n v="31"/>
    <n v="1.145"/>
    <n v="206"/>
    <n v="9.1393078970718716E-2"/>
    <n v="25672"/>
    <n v="0.52655112296174755"/>
    <n v="244"/>
    <n v="0.10825199645075421"/>
    <n v="2380"/>
    <n v="4.8815506101938265E-2"/>
    <n v="0.4"/>
    <n v="1789"/>
    <n v="10892"/>
    <d v="1900-01-03T20:09:26"/>
  </r>
  <r>
    <x v="10"/>
    <s v="1 Chaînes numériques hertziennes"/>
    <x v="10"/>
    <n v="16"/>
    <n v="11"/>
    <n v="0.6875"/>
    <n v="0"/>
    <n v="0"/>
    <n v="5"/>
    <n v="0.3125"/>
    <n v="7"/>
    <n v="0.4375"/>
    <n v="4"/>
    <n v="0.25"/>
    <n v="2"/>
    <n v="0.125"/>
    <n v="0"/>
    <n v="0"/>
    <n v="0"/>
    <n v="0"/>
    <n v="0"/>
    <n v="0"/>
    <n v="0"/>
    <n v="0"/>
    <n v="0"/>
    <n v="0"/>
    <n v="0"/>
    <n v="0"/>
    <n v="3"/>
    <n v="0.1875"/>
    <n v="0"/>
    <n v="0"/>
    <n v="0"/>
    <n v="0"/>
    <n v="11"/>
    <n v="0.6875"/>
    <n v="0"/>
    <n v="0"/>
    <n v="0"/>
    <n v="0"/>
    <n v="16"/>
    <n v="1"/>
    <n v="6"/>
    <n v="3"/>
    <n v="0.5"/>
    <n v="3"/>
    <n v="0.5"/>
    <n v="0"/>
    <n v="0"/>
    <n v="2"/>
    <n v="4"/>
    <n v="3"/>
    <n v="0.75"/>
    <n v="1"/>
    <n v="0.25"/>
    <n v="17"/>
    <n v="12"/>
    <n v="0.70588235294117652"/>
    <n v="0"/>
    <n v="0"/>
    <n v="5"/>
    <n v="0.29411764705882354"/>
    <n v="8"/>
    <n v="0.47058823529411764"/>
    <n v="4"/>
    <n v="0.23529411764705882"/>
    <n v="2"/>
    <n v="0.11764705882352941"/>
    <n v="0"/>
    <n v="0"/>
    <n v="0"/>
    <n v="0"/>
    <n v="0"/>
    <n v="0"/>
    <n v="0"/>
    <n v="0"/>
    <n v="0"/>
    <n v="0"/>
    <n v="0"/>
    <n v="0"/>
    <n v="3"/>
    <n v="0.17647058823529413"/>
    <n v="0"/>
    <n v="0"/>
    <n v="0"/>
    <n v="0"/>
    <n v="12"/>
    <n v="0.70588235294117652"/>
    <n v="0"/>
    <n v="0"/>
    <n v="0"/>
    <n v="0"/>
    <n v="17"/>
    <n v="1"/>
    <n v="15"/>
    <n v="0.88235294117647056"/>
    <n v="1"/>
    <n v="5.8823529411764705E-2"/>
    <n v="2.1619999999999999"/>
    <n v="1.7589999999999999"/>
    <n v="0.81359851988899168"/>
    <n v="0"/>
    <n v="0"/>
    <n v="0.40300000000000002"/>
    <n v="0.18640148011100835"/>
    <n v="0.13400000000000001"/>
    <n v="6.1979648473635532E-2"/>
    <n v="0"/>
    <n v="0"/>
    <n v="0"/>
    <n v="0"/>
    <n v="0"/>
    <n v="0"/>
    <n v="0"/>
    <n v="0"/>
    <n v="0"/>
    <n v="0"/>
    <n v="0"/>
    <n v="0"/>
    <n v="0.22700000000000001"/>
    <n v="0.10499537465309899"/>
    <n v="0"/>
    <n v="0"/>
    <n v="0"/>
    <n v="0"/>
    <n v="1.8009999999999999"/>
    <n v="0.83302497687326549"/>
    <n v="2"/>
    <n v="0.313"/>
    <n v="0"/>
    <n v="0"/>
    <n v="0"/>
    <n v="0"/>
    <n v="1"/>
    <n v="6.25E-2"/>
    <n v="1"/>
    <n v="5.8823529411764705E-2"/>
    <n v="0"/>
    <n v="168"/>
    <n v="908"/>
    <d v="1899-12-30T09:16:12"/>
  </r>
  <r>
    <x v="11"/>
    <n v="0"/>
    <x v="11"/>
    <n v="5683"/>
    <n v="2665"/>
    <n v="0.46894245996832656"/>
    <n v="116"/>
    <n v="2.0411754355094139E-2"/>
    <n v="2902"/>
    <n v="0.51064578567657926"/>
    <n v="2926"/>
    <n v="0.5148689072672884"/>
    <n v="2424"/>
    <n v="0.42653528066162238"/>
    <n v="734"/>
    <n v="0.12915713531585429"/>
    <n v="585"/>
    <n v="0.10293858877353511"/>
    <n v="9"/>
    <n v="1.5836705965159247E-3"/>
    <n v="19"/>
    <n v="3.3433045926447298E-3"/>
    <n v="3"/>
    <n v="5.2789019883864156E-4"/>
    <n v="0"/>
    <n v="0"/>
    <n v="46"/>
    <n v="8.094316382192504E-3"/>
    <n v="1133"/>
    <n v="0.19936653176139363"/>
    <n v="106"/>
    <n v="1.8652120358965334E-2"/>
    <n v="542"/>
    <n v="9.5372162590181248E-2"/>
    <n v="2506"/>
    <n v="0.44096427942987859"/>
    <n v="1061"/>
    <n v="0.18669716698926622"/>
    <n v="798"/>
    <n v="0.14041879289107864"/>
    <n v="3824"/>
    <n v="0.67288404011965508"/>
    <n v="3351"/>
    <n v="728"/>
    <n v="0.21724858251268278"/>
    <n v="2002"/>
    <n v="0.5974336019098776"/>
    <n v="547"/>
    <n v="0.16323485526708445"/>
    <n v="255"/>
    <n v="480"/>
    <n v="34"/>
    <n v="7.0833333333333331E-2"/>
    <n v="446"/>
    <n v="0.9291666666666667"/>
    <n v="149240"/>
    <n v="96784"/>
    <n v="0.64851246314660949"/>
    <n v="814"/>
    <n v="5.4543017957652106E-3"/>
    <n v="51642"/>
    <n v="0.34603323505762529"/>
    <n v="93748"/>
    <n v="0.62816939158402574"/>
    <n v="51055"/>
    <n v="0.34209997319753416"/>
    <n v="9913"/>
    <n v="6.6423210935406055E-2"/>
    <n v="18615"/>
    <n v="0.12473197534173144"/>
    <n v="88"/>
    <n v="5.8965424819083356E-4"/>
    <n v="688"/>
    <n v="4.6100241222192442E-3"/>
    <n v="32"/>
    <n v="2.1441972661484857E-4"/>
    <n v="0"/>
    <n v="0"/>
    <n v="703"/>
    <n v="4.7105333690699545E-3"/>
    <n v="18148"/>
    <n v="0.121602787456446"/>
    <n v="1182"/>
    <n v="7.9201286518359691E-3"/>
    <n v="6413"/>
    <n v="4.2971053336906997E-2"/>
    <n v="93458"/>
    <n v="0.62622621281157864"/>
    <n v="93617"/>
    <n v="0.62729161082819618"/>
    <n v="13728"/>
    <n v="9.1986062717770031E-2"/>
    <n v="41895"/>
    <n v="0.28072232645403378"/>
    <n v="102334"/>
    <n v="0.68570088448137234"/>
    <n v="46622"/>
    <n v="0.31239614044492092"/>
    <n v="7216.8519999999999"/>
    <n v="4648.116"/>
    <n v="0.64406419862843245"/>
    <n v="25.155999999999999"/>
    <n v="3.4857303433685491E-3"/>
    <n v="2543.58"/>
    <n v="0.35245007102819897"/>
    <n v="432.60700000000003"/>
    <n v="5.9944003285643109E-2"/>
    <n v="959.82500000000005"/>
    <n v="0.13299773918046262"/>
    <n v="5.577"/>
    <n v="7.7277461142337411E-4"/>
    <n v="39.506999999999998"/>
    <n v="5.4742704991040409E-3"/>
    <n v="2.052"/>
    <n v="2.8433449930800853E-4"/>
    <n v="0"/>
    <n v="0"/>
    <n v="32.520000000000003"/>
    <n v="4.5061198428345221E-3"/>
    <n v="843.48599999999999"/>
    <n v="0.11687727557666418"/>
    <n v="40.677"/>
    <n v="5.6363910469550988E-3"/>
    <n v="261.41399999999999"/>
    <n v="3.6222718714475508E-2"/>
    <n v="4599.1869999999999"/>
    <n v="0.63728437274312955"/>
    <n v="82"/>
    <n v="5.5140000000000002"/>
    <n v="0"/>
    <n v="0"/>
    <n v="0"/>
    <n v="0"/>
    <n v="2147"/>
    <n v="0.37779341896885449"/>
    <n v="14374"/>
    <n v="9.6314660948807293E-2"/>
    <n v="0"/>
    <n v="3380"/>
    <n v="22343"/>
    <d v="1900-01-09T08:07:25"/>
  </r>
  <r>
    <x v="12"/>
    <s v="2 Chaînes Cab-Sat"/>
    <x v="12"/>
    <n v="4647"/>
    <n v="1757"/>
    <n v="0.37809339358726057"/>
    <n v="55"/>
    <n v="1.1835592855605767E-2"/>
    <n v="2835"/>
    <n v="0.61007101355713367"/>
    <n v="1804"/>
    <n v="0.38820744566386917"/>
    <n v="2618"/>
    <n v="0.56337421992683456"/>
    <n v="595"/>
    <n v="0.12803959543791693"/>
    <n v="723"/>
    <n v="0.15558424790187217"/>
    <n v="2"/>
    <n v="4.3038519474930065E-4"/>
    <n v="70"/>
    <n v="1.5063481816225521E-2"/>
    <n v="0"/>
    <n v="0"/>
    <n v="0"/>
    <n v="0"/>
    <n v="33"/>
    <n v="7.1013557133634605E-3"/>
    <n v="1081"/>
    <n v="0.232623197761997"/>
    <n v="110"/>
    <n v="2.3671185711211535E-2"/>
    <n v="305"/>
    <n v="6.5633742199268347E-2"/>
    <n v="1728"/>
    <n v="0.37185280826339573"/>
    <n v="785"/>
    <n v="0.1689261889391005"/>
    <n v="593"/>
    <n v="0.12760921024316763"/>
    <n v="3269"/>
    <n v="0.70346460081773188"/>
    <n v="2462"/>
    <n v="486"/>
    <n v="0.19740048740861088"/>
    <n v="1444"/>
    <n v="0.58651502843216896"/>
    <n v="504"/>
    <n v="0.20471161657189277"/>
    <n v="172"/>
    <n v="180"/>
    <n v="33"/>
    <n v="0.18333333333333332"/>
    <n v="147"/>
    <n v="0.81666666666666665"/>
    <n v="147592"/>
    <n v="75475"/>
    <n v="0.51137595533633262"/>
    <n v="479"/>
    <n v="3.2454333568215079E-3"/>
    <n v="71638"/>
    <n v="0.4853786113068459"/>
    <n v="72083"/>
    <n v="0.48839367987424792"/>
    <n v="70481"/>
    <n v="0.47753943303160062"/>
    <n v="12573"/>
    <n v="8.5187544040327384E-2"/>
    <n v="25964"/>
    <n v="0.17591739389668817"/>
    <n v="11"/>
    <n v="7.4529784812184943E-5"/>
    <n v="2614"/>
    <n v="1.7710987045368314E-2"/>
    <n v="0"/>
    <n v="0"/>
    <n v="0"/>
    <n v="0"/>
    <n v="676"/>
    <n v="4.5801940484579114E-3"/>
    <n v="21953"/>
    <n v="0.14874112418017238"/>
    <n v="1508"/>
    <n v="1.0217355954252263E-2"/>
    <n v="3181"/>
    <n v="2.1552658680687301E-2"/>
    <n v="79112"/>
    <n v="0.53601821236923408"/>
    <n v="84568"/>
    <n v="0.5729849856360778"/>
    <n v="24799"/>
    <n v="0.1680240121415795"/>
    <n v="38225"/>
    <n v="0.25899100222234267"/>
    <n v="112710"/>
    <n v="0.76365927692557867"/>
    <n v="34818"/>
    <n v="0.23590709523551412"/>
    <n v="353.45831500000003"/>
    <n v="156.115128"/>
    <n v="0.44167903646572859"/>
    <n v="0.757378"/>
    <n v="2.1427646991413964E-3"/>
    <n v="196.58580900000001"/>
    <n v="0.55617819883512998"/>
    <n v="31.023702"/>
    <n v="8.7771883369047343E-2"/>
    <n v="64.027557000000002"/>
    <n v="0.18114599171333681"/>
    <n v="2.1250000000000002E-2"/>
    <n v="6.012024359930534E-5"/>
    <n v="7.5220700000000003"/>
    <n v="2.1281349683342433E-2"/>
    <n v="0"/>
    <n v="0"/>
    <n v="0"/>
    <n v="0"/>
    <n v="1.9703790000000001"/>
    <n v="5.5745724923743833E-3"/>
    <n v="43.024147999999997"/>
    <n v="0.12172340039588542"/>
    <n v="3.526583"/>
    <n v="9.9773660721491301E-3"/>
    <n v="6.808338"/>
    <n v="1.9262067720772106E-2"/>
    <n v="195.534288"/>
    <n v="0.55320324830949297"/>
    <n v="59"/>
    <n v="0.18214900000000001"/>
    <n v="211"/>
    <n v="4.5405638046051217E-2"/>
    <n v="62143"/>
    <n v="0.42104585614396445"/>
    <n v="681"/>
    <n v="0.14654615881213687"/>
    <n v="3498"/>
    <n v="2.3700471570274811E-2"/>
    <n v="0.4"/>
    <n v="145"/>
    <n v="1650"/>
    <d v="1899-12-30T14:52:14"/>
  </r>
  <r>
    <x v="13"/>
    <s v="2 Chaînes Cab-Sat"/>
    <x v="13"/>
    <n v="1834"/>
    <n v="1564"/>
    <n v="0.85278080697928027"/>
    <n v="1"/>
    <n v="5.4525627044711017E-4"/>
    <n v="269"/>
    <n v="0.14667393675027263"/>
    <n v="1488"/>
    <n v="0.81134133042529988"/>
    <n v="280"/>
    <n v="0.15267175572519084"/>
    <n v="55"/>
    <n v="2.9989094874591057E-2"/>
    <n v="307"/>
    <n v="0.16739367502726282"/>
    <n v="0"/>
    <n v="0"/>
    <n v="5"/>
    <n v="2.7262813522355507E-3"/>
    <n v="0"/>
    <n v="0"/>
    <n v="0"/>
    <n v="0"/>
    <n v="8"/>
    <n v="4.3620501635768813E-3"/>
    <n v="1309"/>
    <n v="0.7137404580152672"/>
    <n v="26"/>
    <n v="1.4176663031624863E-2"/>
    <n v="6"/>
    <n v="3.2715376226826608E-3"/>
    <n v="118"/>
    <n v="6.4340239912759001E-2"/>
    <n v="502"/>
    <n v="0.27371864776444932"/>
    <n v="398"/>
    <n v="0.21701199563794984"/>
    <n v="934"/>
    <n v="0.50926935659760086"/>
    <n v="963"/>
    <n v="85"/>
    <n v="8.8265835929387332E-2"/>
    <n v="729"/>
    <n v="0.7570093457943925"/>
    <n v="150"/>
    <n v="0.1557632398753894"/>
    <n v="90"/>
    <n v="141"/>
    <n v="26"/>
    <n v="0.18439716312056736"/>
    <n v="115"/>
    <n v="0.81560283687943258"/>
    <n v="68939"/>
    <n v="59649"/>
    <n v="0.86524318600501893"/>
    <n v="8"/>
    <n v="1.160446191560655E-4"/>
    <n v="9282"/>
    <n v="0.134640769375825"/>
    <n v="56985"/>
    <n v="0.82660032782604909"/>
    <n v="9743"/>
    <n v="0.14132784055469327"/>
    <n v="1267"/>
    <n v="1.8378566558841875E-2"/>
    <n v="13831"/>
    <n v="0.20062664094344276"/>
    <n v="0"/>
    <n v="0"/>
    <n v="122"/>
    <n v="1.7696804421299989E-3"/>
    <n v="0"/>
    <n v="0"/>
    <n v="0"/>
    <n v="0"/>
    <n v="252"/>
    <n v="3.6554055034160636E-3"/>
    <n v="45981"/>
    <n v="0.66698095417688097"/>
    <n v="1505"/>
    <n v="2.1830893978734823E-2"/>
    <n v="178"/>
    <n v="2.5819927762224574E-3"/>
    <n v="5803"/>
    <n v="8.4175865620331011E-2"/>
    <n v="34770"/>
    <n v="0.50435892600704968"/>
    <n v="7872"/>
    <n v="0.11418790524956846"/>
    <n v="26297"/>
    <n v="0.38145316874338181"/>
    <n v="46686"/>
    <n v="0.67720738624000931"/>
    <n v="22141"/>
    <n v="0.32116798909180577"/>
    <n v="40.928198999999999"/>
    <n v="32.280377000000001"/>
    <n v="0.78870748747092445"/>
    <n v="5.3749999999999996E-3"/>
    <n v="1.3132754754246575E-4"/>
    <n v="8.6424470000000007"/>
    <n v="0.21116118498153316"/>
    <n v="0.736039"/>
    <n v="1.79836645145319E-2"/>
    <n v="8.6728260000000006"/>
    <n v="0.21190343606372714"/>
    <n v="0"/>
    <n v="0"/>
    <n v="0.19114900000000001"/>
    <n v="4.6703496530594961E-3"/>
    <n v="0"/>
    <n v="0"/>
    <n v="0"/>
    <n v="0"/>
    <n v="0.26062099999999999"/>
    <n v="6.3677612591748782E-3"/>
    <n v="25.587118"/>
    <n v="0.62517087546412686"/>
    <n v="0.939133"/>
    <n v="2.2945866736036932E-2"/>
    <n v="0.205488"/>
    <n v="5.0206949003546433E-3"/>
    <n v="4.3358249999999998"/>
    <n v="0.10593735140898822"/>
    <n v="28"/>
    <n v="3.9154000000000001E-2"/>
    <n v="172"/>
    <n v="9.3784078516902944E-2"/>
    <n v="25483"/>
    <n v="0.36964562874425216"/>
    <n v="420"/>
    <n v="0.22900763358778625"/>
    <n v="4265"/>
    <n v="6.1866287587577423E-2"/>
    <n v="0.37"/>
    <n v="199"/>
    <n v="1403"/>
    <d v="1899-12-30T15:45:28"/>
  </r>
  <r>
    <x v="14"/>
    <s v="2 Chaînes Cab-Sat"/>
    <x v="14"/>
    <n v="940"/>
    <n v="925"/>
    <n v="0.98404255319148937"/>
    <n v="1"/>
    <n v="1.0638297872340426E-3"/>
    <n v="14"/>
    <n v="1.4893617021276596E-2"/>
    <n v="859"/>
    <n v="0.91382978723404251"/>
    <n v="65"/>
    <n v="6.9148936170212769E-2"/>
    <n v="16"/>
    <n v="1.7021276595744681E-2"/>
    <n v="83"/>
    <n v="8.8297872340425534E-2"/>
    <n v="0"/>
    <n v="0"/>
    <n v="0"/>
    <n v="0"/>
    <n v="0"/>
    <n v="0"/>
    <n v="0"/>
    <n v="0"/>
    <n v="6"/>
    <n v="6.382978723404255E-3"/>
    <n v="211"/>
    <n v="0.22446808510638297"/>
    <n v="7"/>
    <n v="7.4468085106382982E-3"/>
    <n v="32"/>
    <n v="3.4042553191489362E-2"/>
    <n v="585"/>
    <n v="0.62234042553191493"/>
    <n v="250"/>
    <n v="0.26595744680851063"/>
    <n v="83"/>
    <n v="8.8297872340425534E-2"/>
    <n v="607"/>
    <n v="0.64574468085106385"/>
    <n v="514"/>
    <n v="119"/>
    <n v="0.23151750972762647"/>
    <n v="311"/>
    <n v="0.60505836575875482"/>
    <n v="83"/>
    <n v="0.16147859922178989"/>
    <n v="161"/>
    <n v="100"/>
    <n v="27"/>
    <n v="0.27"/>
    <n v="73"/>
    <n v="0.73"/>
    <n v="152470"/>
    <n v="151961"/>
    <n v="0.99666163835508625"/>
    <n v="4"/>
    <n v="2.6234669115235783E-5"/>
    <n v="505"/>
    <n v="3.3121269757985178E-3"/>
    <n v="137650"/>
    <n v="0.90280055092805145"/>
    <n v="13003"/>
    <n v="8.5282350626352726E-2"/>
    <n v="710"/>
    <n v="4.6566537679543513E-3"/>
    <n v="16843"/>
    <n v="0.11046763297697908"/>
    <n v="0"/>
    <n v="0"/>
    <n v="0"/>
    <n v="0"/>
    <n v="0"/>
    <n v="0"/>
    <n v="0"/>
    <n v="0"/>
    <n v="548"/>
    <n v="3.5941496687873025E-3"/>
    <n v="29104"/>
    <n v="0.19088345248245556"/>
    <n v="229"/>
    <n v="1.5019348068472486E-3"/>
    <n v="1545"/>
    <n v="1.0133140945759822E-2"/>
    <n v="103491"/>
    <n v="0.67876303535121663"/>
    <n v="102212"/>
    <n v="0.67037449990162001"/>
    <n v="13050"/>
    <n v="8.5590607988456746E-2"/>
    <n v="37208"/>
    <n v="0.24403489210992327"/>
    <n v="84996"/>
    <n v="0.55746048402964521"/>
    <n v="67273"/>
    <n v="0.44122122384731421"/>
    <n v="0"/>
    <n v="0"/>
    <e v="#DIV/0!"/>
    <n v="0"/>
    <e v="#DIV/0!"/>
    <n v="0"/>
    <e v="#DIV/0!"/>
    <n v="0"/>
    <e v="#DIV/0!"/>
    <n v="0"/>
    <e v="#DIV/0!"/>
    <n v="0"/>
    <e v="#DIV/0!"/>
    <n v="0"/>
    <e v="#DIV/0!"/>
    <n v="0"/>
    <e v="#DIV/0!"/>
    <n v="0"/>
    <e v="#DIV/0!"/>
    <n v="0"/>
    <e v="#DIV/0!"/>
    <n v="0"/>
    <e v="#DIV/0!"/>
    <n v="0"/>
    <e v="#DIV/0!"/>
    <n v="0"/>
    <e v="#DIV/0!"/>
    <n v="0"/>
    <e v="#DIV/0!"/>
    <n v="126"/>
    <n v="0"/>
    <n v="190"/>
    <n v="0.20212765957446807"/>
    <n v="85868"/>
    <n v="0.56317964189676661"/>
    <n v="88"/>
    <n v="9.3617021276595741E-2"/>
    <n v="1607"/>
    <n v="1.0539778317045976E-2"/>
    <n v="0.63"/>
    <n v="189"/>
    <n v="403"/>
    <d v="1899-12-30T04:38:30"/>
  </r>
  <r>
    <x v="14"/>
    <s v="2 Chaînes Cab-Sat"/>
    <x v="15"/>
    <n v="620"/>
    <n v="165"/>
    <n v="0.2661290322580645"/>
    <n v="4"/>
    <n v="6.4516129032258064E-3"/>
    <n v="451"/>
    <n v="0.72741935483870968"/>
    <n v="172"/>
    <n v="0.27741935483870966"/>
    <n v="401"/>
    <n v="0.64677419354838706"/>
    <n v="100"/>
    <n v="0.16129032258064516"/>
    <n v="103"/>
    <n v="0.16612903225806452"/>
    <n v="1"/>
    <n v="1.6129032258064516E-3"/>
    <n v="7"/>
    <n v="1.1290322580645161E-2"/>
    <n v="0"/>
    <n v="0"/>
    <n v="0"/>
    <n v="0"/>
    <n v="2"/>
    <n v="3.2258064516129032E-3"/>
    <n v="85"/>
    <n v="0.13709677419354838"/>
    <n v="10"/>
    <n v="1.6129032258064516E-2"/>
    <n v="30"/>
    <n v="4.8387096774193547E-2"/>
    <n v="282"/>
    <n v="0.45483870967741935"/>
    <n v="297"/>
    <n v="0.4790322580645161"/>
    <n v="152"/>
    <n v="0.24516129032258063"/>
    <n v="171"/>
    <n v="0.27580645161290324"/>
    <n v="445"/>
    <n v="124"/>
    <n v="0.27865168539325841"/>
    <n v="226"/>
    <n v="0.50786516853932584"/>
    <n v="93"/>
    <n v="0.20898876404494382"/>
    <n v="27"/>
    <n v="72"/>
    <n v="20"/>
    <n v="0.27777777777777779"/>
    <n v="52"/>
    <n v="0.72222222222222221"/>
    <n v="37763"/>
    <n v="11754"/>
    <n v="0.31125705055212777"/>
    <n v="20"/>
    <n v="5.296189391732648E-4"/>
    <n v="25989"/>
    <n v="0.68821333050869904"/>
    <n v="11317"/>
    <n v="0.29968487673119193"/>
    <n v="23814"/>
    <n v="0.63061727087360642"/>
    <n v="4777"/>
    <n v="0.12649948362153432"/>
    <n v="7524"/>
    <n v="0.19924264491698224"/>
    <n v="10"/>
    <n v="2.648094695866324E-4"/>
    <n v="636"/>
    <n v="1.6841882265709821E-2"/>
    <n v="0"/>
    <n v="0"/>
    <n v="0"/>
    <n v="0"/>
    <n v="41"/>
    <n v="1.0857188253051929E-3"/>
    <n v="4511"/>
    <n v="0.11945555173052988"/>
    <n v="296"/>
    <n v="7.8383602997643201E-3"/>
    <n v="899"/>
    <n v="2.3806371315838255E-2"/>
    <n v="19069"/>
    <n v="0.50496517755474934"/>
    <n v="34471"/>
    <n v="0.91282472261208059"/>
    <n v="1619"/>
    <n v="4.2872653126075785E-2"/>
    <n v="1673"/>
    <n v="4.4302624261843601E-2"/>
    <n v="31428"/>
    <n v="0.83224320101686833"/>
    <n v="6335"/>
    <n v="0.16775679898313164"/>
    <n v="69.254904999999994"/>
    <n v="21.699584999999999"/>
    <n v="0.31332921473215508"/>
    <n v="5.2096000000000003E-2"/>
    <n v="7.522355275774331E-4"/>
    <n v="47.503224000000003"/>
    <n v="0.68591854974026756"/>
    <n v="9.0590480000000007"/>
    <n v="0.1308073124928841"/>
    <n v="15.250499"/>
    <n v="0.22020821485496228"/>
    <n v="3.0969E-2"/>
    <n v="4.4717410268630076E-4"/>
    <n v="1.134361"/>
    <n v="1.6379504094330935E-2"/>
    <n v="0"/>
    <n v="0"/>
    <n v="0"/>
    <n v="0"/>
    <n v="2.1519E-2"/>
    <n v="3.1072167379335804E-4"/>
    <n v="9.0538740000000004"/>
    <n v="0.13073260298313891"/>
    <n v="0.67362699999999998"/>
    <n v="9.7267767532133644E-3"/>
    <n v="1.7034849999999999"/>
    <n v="2.4597319135734864E-2"/>
    <n v="32.327522999999999"/>
    <n v="0.46679037390925598"/>
    <n v="33"/>
    <n v="8.9488999999999999E-2"/>
    <n v="207"/>
    <n v="0.33387096774193548"/>
    <n v="31160"/>
    <n v="0.8251463072319466"/>
    <n v="15"/>
    <n v="2.4193548387096774E-2"/>
    <n v="116"/>
    <n v="3.0717898472049361E-3"/>
    <n v="0.73"/>
    <n v="172"/>
    <n v="5518"/>
    <d v="1899-12-31T18:42:51"/>
  </r>
  <r>
    <x v="15"/>
    <s v="2 Chaînes Cab-Sat"/>
    <x v="16"/>
    <n v="4450"/>
    <n v="1224"/>
    <n v="0.27505617977528091"/>
    <n v="81"/>
    <n v="1.8202247191011236E-2"/>
    <n v="3145"/>
    <n v="0.70674157303370788"/>
    <n v="1368"/>
    <n v="0.30741573033707864"/>
    <n v="2852"/>
    <n v="0.64089887640449439"/>
    <n v="733"/>
    <n v="0.1647191011235955"/>
    <n v="728"/>
    <n v="0.16359550561797753"/>
    <n v="8"/>
    <n v="1.7977528089887641E-3"/>
    <n v="49"/>
    <n v="1.1011235955056179E-2"/>
    <n v="0"/>
    <n v="0"/>
    <n v="0"/>
    <n v="0"/>
    <n v="12"/>
    <n v="2.696629213483146E-3"/>
    <n v="852"/>
    <n v="0.19146067415730336"/>
    <n v="94"/>
    <n v="2.1123595505617977E-2"/>
    <n v="404"/>
    <n v="9.0786516853932589E-2"/>
    <n v="1570"/>
    <n v="0.35280898876404493"/>
    <n v="1227"/>
    <n v="0.27573033707865169"/>
    <n v="507"/>
    <n v="0.11393258426966292"/>
    <n v="2716"/>
    <n v="0.61033707865168541"/>
    <n v="2686"/>
    <n v="618"/>
    <n v="0.23008190618019358"/>
    <n v="1501"/>
    <n v="0.55882352941176472"/>
    <n v="515"/>
    <n v="0.191734921816828"/>
    <n v="120"/>
    <n v="265"/>
    <n v="30"/>
    <n v="0.11320754716981132"/>
    <n v="235"/>
    <n v="0.8867924528301887"/>
    <n v="118880"/>
    <n v="44216"/>
    <n v="0.37193808882907131"/>
    <n v="599"/>
    <n v="5.0386944818304174E-3"/>
    <n v="74065"/>
    <n v="0.62302321668909821"/>
    <n v="45158"/>
    <n v="0.3798620457604307"/>
    <n v="67883"/>
    <n v="0.57102119784656802"/>
    <n v="16446"/>
    <n v="0.13834118438761778"/>
    <n v="21524"/>
    <n v="0.18105652759084792"/>
    <n v="71"/>
    <n v="5.9724091520861372E-4"/>
    <n v="2569"/>
    <n v="2.1610026917900402E-2"/>
    <n v="0"/>
    <n v="0"/>
    <n v="0"/>
    <n v="0"/>
    <n v="256"/>
    <n v="2.1534320323014803E-3"/>
    <n v="18557"/>
    <n v="0.15609858681022881"/>
    <n v="1646"/>
    <n v="1.3845895020188426E-2"/>
    <n v="4630"/>
    <n v="3.8946837146702558E-2"/>
    <n v="53181"/>
    <n v="0.44735026917900406"/>
    <n v="93745"/>
    <n v="0.78856830417227453"/>
    <n v="7677"/>
    <n v="6.4577725437415884E-2"/>
    <n v="17458"/>
    <n v="0.14685397039030956"/>
    <n v="93770"/>
    <n v="0.78877860026917901"/>
    <n v="24991"/>
    <n v="0.21022039030955586"/>
    <n v="351.524562"/>
    <n v="126.256449"/>
    <n v="0.35916821368516494"/>
    <n v="1.291112"/>
    <n v="3.6728927067121984E-3"/>
    <n v="223.977001"/>
    <n v="0.63715889360812294"/>
    <n v="50.021636999999998"/>
    <n v="0.14229912332555583"/>
    <n v="67.909740999999997"/>
    <n v="0.19318633273768221"/>
    <n v="0.146151"/>
    <n v="4.1576326606730825E-4"/>
    <n v="6.8018669999999997"/>
    <n v="1.9349620866606753E-2"/>
    <n v="0"/>
    <n v="0"/>
    <n v="0"/>
    <n v="0"/>
    <n v="0.908161"/>
    <n v="2.5834923023103007E-3"/>
    <n v="46.740492000000003"/>
    <n v="0.13296508139877863"/>
    <n v="6.2179209999999996"/>
    <n v="1.7688439648777657E-2"/>
    <n v="12.570478"/>
    <n v="3.5759885250920248E-2"/>
    <n v="160.20811399999999"/>
    <n v="0.45575226120330103"/>
    <n v="51"/>
    <n v="0.16086500000000001"/>
    <n v="438"/>
    <n v="9.8426966292134835E-2"/>
    <n v="76319"/>
    <n v="0.64198351278600274"/>
    <n v="1134"/>
    <n v="0.2548314606741573"/>
    <n v="8228"/>
    <n v="6.9212651413189774E-2"/>
    <n v="0.44"/>
    <n v="426"/>
    <n v="8270"/>
    <d v="1900-01-01T13:32:40"/>
  </r>
  <r>
    <x v="16"/>
    <s v="2 Chaînes Cab-Sat"/>
    <x v="17"/>
    <n v="3007"/>
    <n v="992"/>
    <n v="0.32989690721649484"/>
    <n v="21"/>
    <n v="6.9837046890588624E-3"/>
    <n v="1994"/>
    <n v="0.66311938809444626"/>
    <n v="978"/>
    <n v="0.32524110409045559"/>
    <n v="1890"/>
    <n v="0.6285334220152976"/>
    <n v="375"/>
    <n v="0.12470901230462254"/>
    <n v="593"/>
    <n v="0.19720651812437645"/>
    <n v="4"/>
    <n v="1.3302294645826404E-3"/>
    <n v="10"/>
    <n v="3.3255736614566014E-3"/>
    <n v="0"/>
    <n v="0"/>
    <n v="0"/>
    <n v="0"/>
    <n v="11"/>
    <n v="3.6581310276022614E-3"/>
    <n v="368"/>
    <n v="0.12238111074160293"/>
    <n v="45"/>
    <n v="1.4965081476554705E-2"/>
    <n v="137"/>
    <n v="4.5560359161955437E-2"/>
    <n v="1464"/>
    <n v="0.4868639840372464"/>
    <n v="471"/>
    <n v="0.15663451945460591"/>
    <n v="368"/>
    <n v="0.12238111074160293"/>
    <n v="2168"/>
    <n v="0.7209843698037911"/>
    <n v="1378"/>
    <n v="310"/>
    <n v="0.22496371552975328"/>
    <n v="676"/>
    <n v="0.49056603773584906"/>
    <n v="385"/>
    <n v="0.27939042089985489"/>
    <n v="71"/>
    <n v="119"/>
    <n v="28"/>
    <n v="0.23529411764705882"/>
    <n v="91"/>
    <n v="0.76470588235294112"/>
    <n v="132353"/>
    <n v="58256"/>
    <n v="0.44015624881944498"/>
    <n v="511"/>
    <n v="3.8608871729390341E-3"/>
    <n v="73586"/>
    <n v="0.55598286400761598"/>
    <n v="56888"/>
    <n v="0.42982025341322072"/>
    <n v="71466"/>
    <n v="0.53996509334884735"/>
    <n v="17489"/>
    <n v="0.1321390523826434"/>
    <n v="21893"/>
    <n v="0.16541370426057589"/>
    <n v="16"/>
    <n v="1.208888351605177E-4"/>
    <n v="273"/>
    <n v="2.0626657499263333E-3"/>
    <n v="0"/>
    <n v="0"/>
    <n v="0"/>
    <n v="0"/>
    <n v="87"/>
    <n v="6.5733304118531499E-4"/>
    <n v="6174"/>
    <n v="4.6647979267564768E-2"/>
    <n v="1879"/>
    <n v="1.4196882579163298E-2"/>
    <n v="3040"/>
    <n v="2.2968878680498364E-2"/>
    <n v="81502"/>
    <n v="0.6157926152032821"/>
    <n v="105546"/>
    <n v="0.79745831224075014"/>
    <n v="6479"/>
    <n v="4.8952422687812136E-2"/>
    <n v="20328"/>
    <n v="0.15358926507143775"/>
    <n v="98928"/>
    <n v="0.74745566779748096"/>
    <n v="33407"/>
    <n v="0.25240833226296344"/>
    <n v="1455.336595"/>
    <n v="460.09677499999998"/>
    <n v="0.31614457891097009"/>
    <n v="5.8565180000000003"/>
    <n v="4.0241673439126296E-3"/>
    <n v="989.38330199999996"/>
    <n v="0.67983125374511733"/>
    <n v="219.75125299999999"/>
    <n v="0.15099685787809108"/>
    <n v="252.60873599999999"/>
    <n v="0.17357409747536789"/>
    <n v="8.2086999999999993E-2"/>
    <n v="5.6404133780474333E-5"/>
    <n v="3.3397809999999999"/>
    <n v="2.2948512471096076E-3"/>
    <n v="0"/>
    <n v="0"/>
    <n v="0"/>
    <n v="0"/>
    <n v="1.1419280000000001"/>
    <n v="7.8464872244898094E-4"/>
    <n v="67.640728999999993"/>
    <n v="4.6477721533553541E-2"/>
    <n v="24.180599000000001"/>
    <n v="1.6615124695603493E-2"/>
    <n v="28.825590999999999"/>
    <n v="1.9806820703220207E-2"/>
    <n v="857.76589100000001"/>
    <n v="0.58939347361082473"/>
    <n v="71"/>
    <n v="0.90065799999999996"/>
    <n v="212"/>
    <n v="7.050216162287995E-2"/>
    <n v="76166"/>
    <n v="0.57547618867724948"/>
    <n v="675"/>
    <n v="0.22447622214832058"/>
    <n v="6959"/>
    <n v="5.2579087742627671E-2"/>
    <n v="0.51"/>
    <n v="28"/>
    <n v="30"/>
    <d v="1899-12-30T00:22:38"/>
  </r>
  <r>
    <x v="17"/>
    <s v="2 Chaînes Cab-Sat"/>
    <x v="18"/>
    <n v="1668"/>
    <n v="596"/>
    <n v="0.35731414868105515"/>
    <n v="17"/>
    <n v="1.0191846522781775E-2"/>
    <n v="1055"/>
    <n v="0.63249400479616302"/>
    <n v="597"/>
    <n v="0.3579136690647482"/>
    <n v="1023"/>
    <n v="0.61330935251798557"/>
    <n v="228"/>
    <n v="0.1366906474820144"/>
    <n v="135"/>
    <n v="8.0935251798561147E-2"/>
    <n v="4"/>
    <n v="2.3980815347721821E-3"/>
    <n v="0"/>
    <n v="0"/>
    <n v="0"/>
    <n v="0"/>
    <n v="0"/>
    <n v="0"/>
    <n v="7"/>
    <n v="4.1966426858513189E-3"/>
    <n v="17"/>
    <n v="1.0191846522781775E-2"/>
    <n v="17"/>
    <n v="1.0191846522781775E-2"/>
    <n v="101"/>
    <n v="6.05515587529976E-2"/>
    <n v="1159"/>
    <n v="0.69484412470023982"/>
    <n v="161"/>
    <n v="9.6522781774580332E-2"/>
    <n v="81"/>
    <n v="4.8561151079136694E-2"/>
    <n v="1426"/>
    <n v="0.85491606714628299"/>
    <n v="832"/>
    <n v="263"/>
    <n v="0.31610576923076922"/>
    <n v="420"/>
    <n v="0.50480769230769229"/>
    <n v="138"/>
    <n v="0.16586538461538461"/>
    <n v="103"/>
    <n v="74"/>
    <n v="26"/>
    <n v="0.35135135135135137"/>
    <n v="48"/>
    <n v="0.64864864864864868"/>
    <n v="128823"/>
    <n v="54407"/>
    <n v="0.42233917856283426"/>
    <n v="359"/>
    <n v="2.7867694433447443E-3"/>
    <n v="74057"/>
    <n v="0.57487405199382102"/>
    <n v="52118"/>
    <n v="0.40457061239064451"/>
    <n v="74565"/>
    <n v="0.57881744719498851"/>
    <n v="9646"/>
    <n v="7.4877933288310314E-2"/>
    <n v="8657"/>
    <n v="6.7200732788399581E-2"/>
    <n v="246"/>
    <n v="1.9095968887543374E-3"/>
    <n v="0"/>
    <n v="0"/>
    <n v="0"/>
    <n v="0"/>
    <n v="0"/>
    <n v="0"/>
    <n v="274"/>
    <n v="2.1269493801572702E-3"/>
    <n v="762"/>
    <n v="5.9150928017512403E-3"/>
    <n v="1126"/>
    <n v="8.7406751899893661E-3"/>
    <n v="7761"/>
    <n v="6.024545306350574E-2"/>
    <n v="100351"/>
    <n v="0.77898356659913215"/>
    <n v="30527"/>
    <n v="0.2369685537520474"/>
    <n v="4559"/>
    <n v="3.538964315378465E-2"/>
    <n v="93737"/>
    <n v="0.72764180309416793"/>
    <n v="109566"/>
    <n v="0.85051582403763304"/>
    <n v="18662"/>
    <n v="0.14486543552005465"/>
    <n v="850.50936999999999"/>
    <n v="361.03614599999997"/>
    <n v="0.42449402526864577"/>
    <n v="2.0245150000000001"/>
    <n v="2.3803559036627664E-3"/>
    <n v="487.44870900000001"/>
    <n v="0.57312561882769142"/>
    <n v="59.415016000000001"/>
    <n v="6.9858155707326314E-2"/>
    <n v="57.327179000000001"/>
    <n v="6.740334794900614E-2"/>
    <n v="1.6094919999999999"/>
    <n v="1.8923859710093492E-3"/>
    <n v="0"/>
    <n v="0"/>
    <n v="0"/>
    <n v="0"/>
    <n v="0"/>
    <n v="0"/>
    <n v="1.768783"/>
    <n v="2.0796749129289426E-3"/>
    <n v="4.9763869999999999"/>
    <n v="5.8510666378666703E-3"/>
    <n v="7.4316120000000003"/>
    <n v="8.7378367154261928E-3"/>
    <n v="50.841329999999999"/>
    <n v="5.9777507213118648E-2"/>
    <n v="667.13957100000005"/>
    <n v="0.78440002489331784"/>
    <n v="42"/>
    <n v="0.28150399999999998"/>
    <n v="99"/>
    <n v="5.935251798561151E-2"/>
    <n v="22048"/>
    <n v="0.17114956180185215"/>
    <n v="221"/>
    <n v="0.13249400479616308"/>
    <n v="9741"/>
    <n v="7.5615379241284558E-2"/>
    <n v="0.23"/>
    <n v="186"/>
    <n v="949"/>
    <d v="1899-12-30T09:47:34"/>
  </r>
  <r>
    <x v="18"/>
    <s v="2 Chaînes Cab-Sat"/>
    <x v="19"/>
    <n v="2748"/>
    <n v="1188"/>
    <n v="0.43231441048034935"/>
    <n v="5"/>
    <n v="1.8195050946142649E-3"/>
    <n v="1555"/>
    <n v="0.56586608442503639"/>
    <n v="1063"/>
    <n v="0.38682678311499274"/>
    <n v="1306"/>
    <n v="0.47525473071324598"/>
    <n v="106"/>
    <n v="3.8573508005822418E-2"/>
    <n v="685"/>
    <n v="0.2492721979621543"/>
    <n v="0"/>
    <n v="0"/>
    <n v="14"/>
    <n v="5.0946142649199418E-3"/>
    <n v="0"/>
    <n v="0"/>
    <n v="0"/>
    <n v="0"/>
    <n v="138"/>
    <n v="5.0218340611353711E-2"/>
    <n v="1528"/>
    <n v="0.55604075691411936"/>
    <n v="94"/>
    <n v="3.4206695778748179E-2"/>
    <n v="11"/>
    <n v="4.0029112081513829E-3"/>
    <n v="172"/>
    <n v="6.2590975254730716E-2"/>
    <n v="1090"/>
    <n v="0.39665211062590977"/>
    <n v="359"/>
    <n v="0.13064046579330421"/>
    <n v="1299"/>
    <n v="0.47270742358078605"/>
    <n v="1869"/>
    <n v="255"/>
    <n v="0.13643659711075443"/>
    <n v="1303"/>
    <n v="0.69716425896201173"/>
    <n v="307"/>
    <n v="0.16425896201177101"/>
    <n v="69"/>
    <n v="449"/>
    <n v="31"/>
    <n v="6.9042316258351888E-2"/>
    <n v="418"/>
    <n v="0.93095768374164811"/>
    <n v="134149"/>
    <n v="73670"/>
    <n v="0.54916548017502931"/>
    <n v="318"/>
    <n v="2.3704984755756661E-3"/>
    <n v="60160"/>
    <n v="0.44845656695167313"/>
    <n v="66344"/>
    <n v="0.49455456246412571"/>
    <n v="56339"/>
    <n v="0.41997331325615544"/>
    <n v="4903"/>
    <n v="3.6548912030652483E-2"/>
    <n v="37824"/>
    <n v="0.28195513943450939"/>
    <n v="0"/>
    <n v="0"/>
    <n v="1731"/>
    <n v="1.2903562456671314E-2"/>
    <n v="0"/>
    <n v="0"/>
    <n v="0"/>
    <n v="0"/>
    <n v="1368"/>
    <n v="1.0197616083608524E-2"/>
    <n v="71612"/>
    <n v="0.53382432966328486"/>
    <n v="2145"/>
    <n v="1.5989683113552842E-2"/>
    <n v="589"/>
    <n v="4.3906402582203369E-3"/>
    <n v="13977"/>
    <n v="0.10419011695950026"/>
    <n v="105531"/>
    <n v="0.78667004599363399"/>
    <n v="10324"/>
    <n v="7.6959202081267844E-2"/>
    <n v="18294"/>
    <n v="0.1363707519250982"/>
    <n v="93484"/>
    <n v="0.69686691663747025"/>
    <n v="39904"/>
    <n v="0.29746028669613639"/>
    <n v="194.72082499999999"/>
    <n v="101.55808"/>
    <n v="0.52155736295796817"/>
    <n v="0.52840600000000004"/>
    <n v="2.7136594147030759E-3"/>
    <n v="92.634338999999997"/>
    <n v="0.4757289776273288"/>
    <n v="8.3111960000000007"/>
    <n v="4.2682625240520633E-2"/>
    <n v="62.36168"/>
    <n v="0.32026199560319241"/>
    <n v="0"/>
    <n v="0"/>
    <n v="3.009404"/>
    <n v="1.5454967387283821E-2"/>
    <n v="0"/>
    <n v="0"/>
    <n v="0"/>
    <n v="0"/>
    <n v="2.6528"/>
    <n v="1.3623607028164553E-2"/>
    <n v="90.061284000000001"/>
    <n v="0.46251490563477227"/>
    <n v="3.529579"/>
    <n v="1.8126356027918431E-2"/>
    <n v="1.0273019999999999"/>
    <n v="5.275768526555904E-3"/>
    <n v="23.767579999999999"/>
    <n v="0.122059774551592"/>
    <n v="112"/>
    <n v="0.174151"/>
    <n v="624"/>
    <n v="0.22707423580786026"/>
    <n v="84671"/>
    <n v="0.63117130951404776"/>
    <n v="1275"/>
    <n v="0.46397379912663755"/>
    <n v="26023"/>
    <n v="0.19398579191794199"/>
    <n v="0.48"/>
    <n v="578"/>
    <n v="5136"/>
    <d v="1900-01-01T20:01:13"/>
  </r>
  <r>
    <x v="19"/>
    <s v="2 Chaînes Cab-Sat"/>
    <x v="20"/>
    <n v="50"/>
    <n v="33"/>
    <n v="0.66"/>
    <n v="2"/>
    <n v="0.04"/>
    <n v="15"/>
    <n v="0.3"/>
    <n v="29"/>
    <n v="0.57999999999999996"/>
    <n v="12"/>
    <n v="0.24"/>
    <n v="2"/>
    <n v="0.04"/>
    <n v="3"/>
    <n v="0.06"/>
    <n v="0"/>
    <n v="0"/>
    <n v="0"/>
    <n v="0"/>
    <n v="1"/>
    <n v="0.02"/>
    <n v="0"/>
    <n v="0"/>
    <n v="6"/>
    <n v="0.12"/>
    <n v="3"/>
    <n v="0.06"/>
    <n v="4"/>
    <n v="0.08"/>
    <n v="1"/>
    <n v="0.02"/>
    <n v="30"/>
    <n v="0.6"/>
    <n v="40"/>
    <n v="0.8"/>
    <n v="4"/>
    <n v="0.08"/>
    <n v="6"/>
    <n v="0.12"/>
    <n v="44"/>
    <n v="20"/>
    <n v="0.45454545454545453"/>
    <n v="18"/>
    <n v="0.40909090909090912"/>
    <n v="4"/>
    <n v="9.0909090909090912E-2"/>
    <n v="10"/>
    <n v="33"/>
    <n v="10"/>
    <n v="0.30303030303030304"/>
    <n v="23"/>
    <n v="0.69696969696969702"/>
    <n v="91"/>
    <n v="49"/>
    <n v="0.53846153846153844"/>
    <n v="2"/>
    <n v="2.197802197802198E-2"/>
    <n v="40"/>
    <n v="0.43956043956043955"/>
    <n v="42"/>
    <n v="0.46153846153846156"/>
    <n v="25"/>
    <n v="0.27472527472527475"/>
    <n v="3"/>
    <n v="3.2967032967032968E-2"/>
    <n v="3"/>
    <n v="3.2967032967032968E-2"/>
    <n v="0"/>
    <n v="0"/>
    <n v="0"/>
    <n v="0"/>
    <n v="1"/>
    <n v="1.098901098901099E-2"/>
    <n v="0"/>
    <n v="0"/>
    <n v="27"/>
    <n v="0.2967032967032967"/>
    <n v="6"/>
    <n v="6.5934065934065936E-2"/>
    <n v="4"/>
    <n v="4.3956043956043959E-2"/>
    <n v="1"/>
    <n v="1.098901098901099E-2"/>
    <n v="46"/>
    <n v="0.50549450549450547"/>
    <n v="79"/>
    <n v="0.86813186813186816"/>
    <n v="5"/>
    <n v="5.4945054945054944E-2"/>
    <n v="7"/>
    <n v="7.6923076923076927E-2"/>
    <n v="26"/>
    <n v="0.2857142857142857"/>
    <n v="51"/>
    <n v="0.56043956043956045"/>
    <n v="0.53853399999999996"/>
    <n v="0.333978"/>
    <n v="0.62016140113716134"/>
    <n v="1.5945000000000001E-2"/>
    <n v="2.9608158444963555E-2"/>
    <n v="0.188611"/>
    <n v="0.35023044041787521"/>
    <n v="1.0496E-2"/>
    <n v="1.9489948638340384E-2"/>
    <n v="1.1415E-2"/>
    <n v="2.119643327997861E-2"/>
    <n v="0"/>
    <n v="0"/>
    <n v="0"/>
    <n v="0"/>
    <n v="1.2725999999999999E-2"/>
    <n v="2.3630819966798753E-2"/>
    <n v="0"/>
    <n v="0"/>
    <n v="0.147757"/>
    <n v="0.27436893492332892"/>
    <n v="2.9406999999999999E-2"/>
    <n v="5.460565163945081E-2"/>
    <n v="1.8648000000000001E-2"/>
    <n v="3.4627340149368475E-2"/>
    <n v="2.5400000000000002E-3"/>
    <n v="4.7165081499032568E-3"/>
    <n v="0.30554500000000001"/>
    <n v="0.56736436325283091"/>
    <n v="9"/>
    <n v="6.5883999999999998E-2"/>
    <n v="0"/>
    <n v="0"/>
    <n v="0"/>
    <n v="0"/>
    <n v="20"/>
    <n v="0.4"/>
    <n v="49"/>
    <n v="0.53846153846153844"/>
    <n v="0"/>
    <n v="319"/>
    <n v="452"/>
    <d v="1899-12-30T05:36:51"/>
  </r>
  <r>
    <x v="20"/>
    <n v="0"/>
    <x v="21"/>
    <n v="10234"/>
    <n v="4050"/>
    <n v="0.39573969122532732"/>
    <n v="123"/>
    <n v="1.20187609927692E-2"/>
    <n v="6061"/>
    <n v="0.59224154778190341"/>
    <n v="4017"/>
    <n v="0.39251514559312095"/>
    <n v="5395"/>
    <n v="0.52716435411373852"/>
    <n v="1173"/>
    <n v="0.11461794019933555"/>
    <n v="1590"/>
    <n v="0.15536447136994333"/>
    <n v="13"/>
    <n v="1.2702755520812977E-3"/>
    <n v="96"/>
    <n v="9.3804963846003519E-3"/>
    <n v="1"/>
    <n v="9.7713504006253661E-5"/>
    <n v="0"/>
    <n v="0"/>
    <n v="182"/>
    <n v="1.7783857729138167E-2"/>
    <n v="2926"/>
    <n v="0.2859097127222982"/>
    <n v="240"/>
    <n v="2.3451240961500881E-2"/>
    <n v="633"/>
    <n v="6.1852648035958573E-2"/>
    <n v="3380"/>
    <n v="0.33027164354113736"/>
    <n v="2424"/>
    <n v="0.23685753371115889"/>
    <n v="1262"/>
    <n v="0.12331444205589212"/>
    <n v="6548"/>
    <n v="0.63982802423294904"/>
    <n v="5431"/>
    <n v="1033"/>
    <n v="0.19020438225004604"/>
    <n v="3281"/>
    <n v="0.60412447063155961"/>
    <n v="1041"/>
    <n v="0.19167740747560302"/>
    <n v="224"/>
    <n v="724"/>
    <n v="39"/>
    <n v="5.3867403314917128E-2"/>
    <n v="685"/>
    <n v="0.94613259668508287"/>
    <n v="921060"/>
    <n v="529437"/>
    <n v="0.57481271578398796"/>
    <n v="2300"/>
    <n v="2.4971228801598157E-3"/>
    <n v="389322"/>
    <n v="0.4226890756302521"/>
    <n v="498585"/>
    <n v="0.54131652661064422"/>
    <n v="387319"/>
    <n v="0.42051440731331291"/>
    <n v="67814"/>
    <n v="7.3626039563112061E-2"/>
    <n v="154063"/>
    <n v="0.1672670618635051"/>
    <n v="354"/>
    <n v="3.8433978242459775E-4"/>
    <n v="7945"/>
    <n v="8.62593099255206E-3"/>
    <n v="1"/>
    <n v="1.0857056000694851E-6"/>
    <n v="0"/>
    <n v="0"/>
    <n v="3529"/>
    <n v="3.8314550626452133E-3"/>
    <n v="198660"/>
    <n v="0.21568627450980393"/>
    <n v="10338"/>
    <n v="1.1224024493518338E-2"/>
    <n v="21824"/>
    <n v="2.3694439015916443E-2"/>
    <n v="456532"/>
    <n v="0.49565934901092218"/>
    <n v="591449"/>
    <n v="0.64213949145549698"/>
    <n v="76384"/>
    <n v="8.2930536555707549E-2"/>
    <n v="253227"/>
    <n v="0.27492997198879554"/>
    <n v="671594"/>
    <n v="0.72915336677306586"/>
    <n v="247582"/>
    <n v="0.26880116387640329"/>
    <n v="3316.2713050000002"/>
    <n v="1259.376518"/>
    <n v="0.3797567816906946"/>
    <n v="10.531345"/>
    <n v="3.1756584523472816E-3"/>
    <n v="2046.3634420000001"/>
    <n v="0.61706755985695805"/>
    <n v="378.32838700000002"/>
    <n v="0.11408245954713889"/>
    <n v="528.16963299999998"/>
    <n v="0.15926611076834074"/>
    <n v="1.8899490000000001"/>
    <n v="5.6990180421924192E-4"/>
    <n v="21.998632000000001"/>
    <n v="6.6335441152936669E-3"/>
    <n v="1.2725999999999999E-2"/>
    <n v="3.8374423651083035E-6"/>
    <n v="0"/>
    <n v="0"/>
    <n v="8.8719479999999997"/>
    <n v="2.6752781012288132E-3"/>
    <n v="287.11343900000003"/>
    <n v="8.657718642232741E-2"/>
    <n v="46.517702"/>
    <n v="1.4027109883882071E-2"/>
    <n v="101.98455199999999"/>
    <n v="3.0752777025883287E-2"/>
    <n v="1941.384337"/>
    <n v="0.58541179488932071"/>
    <n v="350"/>
    <n v="1.4607559999999999"/>
    <n v="0"/>
    <n v="0"/>
    <n v="0"/>
    <n v="0"/>
    <n v="6698"/>
    <n v="0.654485049833887"/>
    <n v="168248"/>
    <n v="0.18266779580049075"/>
    <n v="0"/>
    <n v="1816"/>
    <n v="23811"/>
    <d v="1900-01-08T07:19:59"/>
  </r>
  <r>
    <x v="21"/>
    <n v="0"/>
    <x v="22"/>
    <n v="12381"/>
    <n v="5052"/>
    <n v="0.40804458444390601"/>
    <n v="197"/>
    <n v="1.5911477263548985E-2"/>
    <n v="7132"/>
    <n v="0.57604393829254508"/>
    <n v="5249"/>
    <n v="0.42395606170745498"/>
    <n v="6084"/>
    <n v="0.49139811000726918"/>
    <n v="1538"/>
    <n v="0.12422259914384945"/>
    <n v="1752"/>
    <n v="0.14150714804943057"/>
    <n v="19"/>
    <n v="1.534609482271222E-3"/>
    <n v="102"/>
    <n v="8.2384298521928755E-3"/>
    <n v="3"/>
    <n v="2.4230676035861401E-4"/>
    <n v="0"/>
    <n v="0"/>
    <n v="209"/>
    <n v="1.6880704304983441E-2"/>
    <n v="3353"/>
    <n v="0.27081818916081091"/>
    <n v="292"/>
    <n v="2.3584524674905096E-2"/>
    <n v="932"/>
    <n v="7.5276633551409414E-2"/>
    <n v="4181"/>
    <n v="0.33769485501978841"/>
    <n v="2732"/>
    <n v="0.22066068976657782"/>
    <n v="1621"/>
    <n v="0.1309264195137711"/>
    <n v="8028"/>
    <n v="0.64841289071965102"/>
    <n v="6662"/>
    <n v="1285"/>
    <n v="0.19288501951365955"/>
    <n v="4039"/>
    <n v="0.60627439207445211"/>
    <n v="1223"/>
    <n v="0.18357850495346742"/>
    <n v="276"/>
    <n v="960"/>
    <n v="39"/>
    <n v="4.0625000000000001E-2"/>
    <n v="921"/>
    <n v="0.95937499999999998"/>
    <n v="1070300"/>
    <n v="626221"/>
    <n v="0.58508922731944313"/>
    <n v="3114"/>
    <n v="2.909464636083341E-3"/>
    <n v="440964"/>
    <n v="0.41200037372699244"/>
    <n v="592333"/>
    <n v="0.55342707652060175"/>
    <n v="438374"/>
    <n v="0.40958049145099507"/>
    <n v="77727"/>
    <n v="7.2621694851910681E-2"/>
    <n v="172678"/>
    <n v="0.1613360739979445"/>
    <n v="442"/>
    <n v="4.1296832663739139E-4"/>
    <n v="8633"/>
    <n v="8.0659628141642528E-3"/>
    <n v="33"/>
    <n v="3.0832476875642347E-5"/>
    <n v="0"/>
    <n v="0"/>
    <n v="4232"/>
    <n v="3.9540315799308605E-3"/>
    <n v="216808"/>
    <n v="0.20256750443800803"/>
    <n v="11520"/>
    <n v="1.0763337382042418E-2"/>
    <n v="28237"/>
    <n v="2.6382322713257966E-2"/>
    <n v="549990"/>
    <n v="0.51386527141922822"/>
    <n v="685066"/>
    <n v="0.64006913949359989"/>
    <n v="90112"/>
    <n v="8.4193216855087363E-2"/>
    <n v="295122"/>
    <n v="0.2757376436513127"/>
    <n v="773928"/>
    <n v="0.72309445949733719"/>
    <n v="294204"/>
    <n v="0.27487994020368123"/>
    <n v="10533.123304999999"/>
    <n v="5907.492518"/>
    <n v="0.56084908027192226"/>
    <n v="35.687345000000001"/>
    <n v="3.3881066390877121E-3"/>
    <n v="4589.9434419999998"/>
    <n v="0.43576281308899006"/>
    <n v="810.93538699999999"/>
    <n v="7.6989071856308253E-2"/>
    <n v="1487.994633"/>
    <n v="0.14126813006106739"/>
    <n v="7.4669489999999996"/>
    <n v="7.0890169836476625E-4"/>
    <n v="61.505631999999999"/>
    <n v="5.8392587097887399E-3"/>
    <n v="2.0647259999999998"/>
    <n v="1.9602219970404116E-4"/>
    <n v="0"/>
    <n v="0"/>
    <n v="41.391947999999999"/>
    <n v="3.9296936721847295E-3"/>
    <n v="1130.5994390000001"/>
    <n v="0.10733753002429132"/>
    <n v="87.194702000000007"/>
    <n v="8.2781430991707185E-3"/>
    <n v="363.398552"/>
    <n v="3.4500550451877582E-2"/>
    <n v="6540.5713370000003"/>
    <n v="0.62095269822724253"/>
    <n v="403"/>
    <n v="3.8887559999999999"/>
    <n v="1188"/>
    <n v="9.5953477102011145E-2"/>
    <n v="536506"/>
    <n v="0.50126693450434456"/>
    <n v="0"/>
    <n v="0"/>
    <n v="0"/>
    <n v="0"/>
    <n v="0"/>
    <n v="4515"/>
    <n v="46154"/>
    <d v="1900-01-18T15:27: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8E8BCC-083D-4B65-8D8C-A53B91376ED5}" name="Tableau croisé dynamique3" cacheId="0" applyNumberFormats="0" applyBorderFormats="0" applyFontFormats="0" applyPatternFormats="0" applyAlignmentFormats="0" applyWidthHeightFormats="1" dataCaption="Valeurs" updatedVersion="8" minRefreshableVersion="3" useAutoFormatting="1" rowGrandTotals="0" itemPrintTitles="1" createdVersion="8" indent="0" compact="0" compactData="0" gridDropZones="1" multipleFieldFilters="0">
  <location ref="A3:E27" firstHeaderRow="1" firstDataRow="2" firstDataCol="2"/>
  <pivotFields count="141">
    <pivotField axis="axisRow"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22"/>
        <item x="20"/>
        <item x="21"/>
      </items>
    </pivotField>
    <pivotField compact="0" outline="0" showAll="0"/>
    <pivotField axis="axisRow" compact="0" outline="0" showAll="0">
      <items count="25">
        <item m="1" x="23"/>
        <item x="4"/>
        <item x="3"/>
        <item x="8"/>
        <item x="14"/>
        <item x="1"/>
        <item x="2"/>
        <item x="6"/>
        <item x="7"/>
        <item x="5"/>
        <item x="12"/>
        <item x="13"/>
        <item x="15"/>
        <item x="16"/>
        <item x="17"/>
        <item x="18"/>
        <item x="0"/>
        <item x="10"/>
        <item x="19"/>
        <item x="20"/>
        <item x="9"/>
        <item x="11"/>
        <item x="21"/>
        <item x="22"/>
        <item t="default"/>
      </items>
    </pivotField>
    <pivotField compact="0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numFmtId="1" outline="0" showAll="0"/>
    <pivotField compact="0" numFmtId="165" outline="0" showAll="0"/>
    <pivotField compact="0" outline="0" showAll="0"/>
    <pivotField compact="0" outline="0" showAll="0"/>
    <pivotField dataField="1" compact="0" numFmtId="165" outline="0" showAll="0"/>
    <pivotField compact="0" outline="0" showAll="0"/>
    <pivotField dataField="1" compact="0" numFmtId="165" outline="0" showAll="0"/>
    <pivotField compact="0" outline="0" showAll="0"/>
    <pivotField dataField="1" compact="0" numFmtId="165" outline="0" showAll="0"/>
    <pivotField compact="0" outline="0" showAll="0"/>
    <pivotField compact="0" outline="0" showAll="0"/>
    <pivotField compact="0" outline="0" showAll="0"/>
    <pivotField compact="0" numFmtId="165" outline="0" showAll="0"/>
    <pivotField compact="0" outline="0" showAll="0"/>
    <pivotField compact="0" numFmtId="165" outline="0" showAll="0"/>
    <pivotField compact="0" numFmtId="3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3" outline="0" showAll="0"/>
    <pivotField compact="0" numFmtId="165" outline="0" showAll="0"/>
    <pivotField compact="0" numFmtId="4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numFmtId="4" outline="0" showAll="0"/>
    <pivotField compact="0" outline="0" showAll="0"/>
    <pivotField compact="0" outline="0" showAll="0"/>
    <pivotField compact="0" numFmtId="2" outline="0" showAll="0"/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  <pivotField compact="0" numFmtId="165" outline="0" showAll="0"/>
    <pivotField compact="0" outline="0" showAll="0"/>
    <pivotField compact="0" numFmtId="165" outline="0" showAll="0"/>
    <pivotField compact="0" outline="0" showAll="0"/>
    <pivotField compact="0" outline="0" showAll="0"/>
    <pivotField compact="0" numFmtId="1" outline="0" showAll="0"/>
    <pivotField compact="0" numFmtId="164" outline="0" showAll="0"/>
  </pivotFields>
  <rowFields count="2">
    <field x="0"/>
    <field x="2"/>
  </rowFields>
  <rowItems count="23">
    <i>
      <x/>
      <x v="16"/>
    </i>
    <i>
      <x v="1"/>
      <x v="5"/>
    </i>
    <i>
      <x v="2"/>
      <x v="6"/>
    </i>
    <i>
      <x v="3"/>
      <x v="2"/>
    </i>
    <i>
      <x v="4"/>
      <x v="1"/>
    </i>
    <i>
      <x v="5"/>
      <x v="9"/>
    </i>
    <i>
      <x v="6"/>
      <x v="7"/>
    </i>
    <i>
      <x v="7"/>
      <x v="8"/>
    </i>
    <i>
      <x v="8"/>
      <x v="3"/>
    </i>
    <i>
      <x v="9"/>
      <x v="20"/>
    </i>
    <i>
      <x v="10"/>
      <x v="17"/>
    </i>
    <i>
      <x v="11"/>
      <x v="21"/>
    </i>
    <i>
      <x v="12"/>
      <x v="10"/>
    </i>
    <i>
      <x v="13"/>
      <x v="11"/>
    </i>
    <i>
      <x v="14"/>
      <x v="4"/>
    </i>
    <i r="1">
      <x v="12"/>
    </i>
    <i>
      <x v="15"/>
      <x v="13"/>
    </i>
    <i>
      <x v="16"/>
      <x v="14"/>
    </i>
    <i>
      <x v="17"/>
      <x v="15"/>
    </i>
    <i>
      <x v="18"/>
      <x v="18"/>
    </i>
    <i>
      <x v="19"/>
      <x v="19"/>
    </i>
    <i>
      <x v="21"/>
      <x v="22"/>
    </i>
    <i>
      <x v="22"/>
      <x v="23"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Femmes %par tonalitésNombres d'artistes" fld="44" baseField="0" baseItem="0"/>
    <dataField name="Somme de Hommes %par tonalitésNombres d'artistes" fld="46" baseField="0" baseItem="0"/>
    <dataField name="Somme de Mixtes %par tonalitésNombres d'artistes" fld="4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7F8F-9952-4757-A130-8CA9C1ED1451}">
  <dimension ref="A1:BZ34"/>
  <sheetViews>
    <sheetView workbookViewId="0"/>
  </sheetViews>
  <sheetFormatPr baseColWidth="10" defaultRowHeight="15" x14ac:dyDescent="0.25"/>
  <cols>
    <col min="1" max="1" width="10.85546875" bestFit="1" customWidth="1"/>
    <col min="2" max="2" width="29.5703125" bestFit="1" customWidth="1"/>
    <col min="3" max="3" width="18.7109375" bestFit="1" customWidth="1"/>
    <col min="4" max="4" width="5.28515625" style="82" customWidth="1"/>
    <col min="5" max="5" width="6.7109375" customWidth="1"/>
    <col min="6" max="6" width="4.7109375" customWidth="1"/>
    <col min="7" max="9" width="5.5703125" customWidth="1"/>
    <col min="10" max="10" width="5" customWidth="1"/>
    <col min="11" max="11" width="4.5703125" customWidth="1"/>
    <col min="12" max="12" width="4.7109375" customWidth="1"/>
    <col min="13" max="15" width="5" customWidth="1"/>
    <col min="16" max="16" width="5.5703125" customWidth="1"/>
    <col min="17" max="17" width="4.5703125" customWidth="1"/>
    <col min="18" max="18" width="5" customWidth="1"/>
    <col min="19" max="20" width="4.5703125" customWidth="1"/>
    <col min="21" max="21" width="5" customWidth="1"/>
    <col min="22" max="22" width="4.7109375" customWidth="1"/>
    <col min="23" max="23" width="5" customWidth="1"/>
    <col min="24" max="24" width="4.42578125" bestFit="1" customWidth="1"/>
    <col min="25" max="27" width="4.42578125" customWidth="1"/>
    <col min="28" max="28" width="4.42578125" bestFit="1" customWidth="1"/>
    <col min="29" max="30" width="4.42578125" customWidth="1"/>
    <col min="31" max="31" width="5.140625" customWidth="1"/>
    <col min="32" max="32" width="7.7109375" bestFit="1" customWidth="1"/>
    <col min="33" max="37" width="6.42578125" customWidth="1"/>
    <col min="38" max="48" width="6.28515625" customWidth="1"/>
    <col min="49" max="51" width="6.42578125" customWidth="1"/>
    <col min="52" max="53" width="6.28515625" bestFit="1" customWidth="1"/>
    <col min="54" max="57" width="7.85546875" customWidth="1"/>
    <col min="58" max="68" width="7" customWidth="1"/>
    <col min="69" max="69" width="4.42578125" bestFit="1" customWidth="1"/>
    <col min="70" max="70" width="7.7109375" customWidth="1"/>
    <col min="71" max="71" width="5.28515625" customWidth="1"/>
    <col min="72" max="72" width="7" bestFit="1" customWidth="1"/>
    <col min="73" max="73" width="5.42578125" customWidth="1"/>
    <col min="74" max="74" width="6.140625" bestFit="1" customWidth="1"/>
    <col min="75" max="75" width="7.140625" customWidth="1"/>
    <col min="76" max="77" width="6.7109375" customWidth="1"/>
    <col min="78" max="78" width="7.28515625" customWidth="1"/>
    <col min="79" max="269" width="10.7109375" customWidth="1"/>
  </cols>
  <sheetData>
    <row r="1" spans="1:78" x14ac:dyDescent="0.25">
      <c r="A1" s="1" t="s">
        <v>53</v>
      </c>
      <c r="D1"/>
    </row>
    <row r="2" spans="1:78" x14ac:dyDescent="0.25">
      <c r="A2" s="1" t="s">
        <v>54</v>
      </c>
      <c r="D2"/>
    </row>
    <row r="3" spans="1:78" x14ac:dyDescent="0.25">
      <c r="A3" s="1" t="s">
        <v>55</v>
      </c>
      <c r="D3"/>
    </row>
    <row r="4" spans="1:78" ht="15.75" thickBot="1" x14ac:dyDescent="0.3">
      <c r="C4" s="82"/>
      <c r="D4"/>
      <c r="Y4" s="83"/>
    </row>
    <row r="5" spans="1:78" s="85" customFormat="1" ht="27.6" customHeight="1" thickBot="1" x14ac:dyDescent="0.3">
      <c r="A5" s="84"/>
      <c r="C5" s="86"/>
      <c r="D5" s="916" t="s">
        <v>56</v>
      </c>
      <c r="E5" s="916"/>
      <c r="F5" s="916"/>
      <c r="G5" s="916"/>
      <c r="H5" s="916"/>
      <c r="I5" s="916"/>
      <c r="J5" s="916"/>
      <c r="K5" s="916"/>
      <c r="L5" s="916"/>
      <c r="M5" s="916"/>
      <c r="N5" s="916"/>
      <c r="O5" s="916"/>
      <c r="P5" s="916"/>
      <c r="Q5" s="916"/>
      <c r="R5" s="916"/>
      <c r="S5" s="916"/>
      <c r="T5" s="916"/>
      <c r="U5" s="916"/>
      <c r="V5" s="916"/>
      <c r="W5" s="917"/>
      <c r="X5" s="918" t="s">
        <v>57</v>
      </c>
      <c r="Y5" s="918"/>
      <c r="Z5" s="918"/>
      <c r="AA5" s="918"/>
      <c r="AB5" s="919"/>
      <c r="AC5" s="920" t="s">
        <v>58</v>
      </c>
      <c r="AD5" s="921"/>
      <c r="AE5" s="922"/>
      <c r="AF5" s="923" t="s">
        <v>59</v>
      </c>
      <c r="AG5" s="923"/>
      <c r="AH5" s="923"/>
      <c r="AI5" s="923"/>
      <c r="AJ5" s="923"/>
      <c r="AK5" s="923"/>
      <c r="AL5" s="923"/>
      <c r="AM5" s="923"/>
      <c r="AN5" s="923"/>
      <c r="AO5" s="923"/>
      <c r="AP5" s="923"/>
      <c r="AQ5" s="923"/>
      <c r="AR5" s="923"/>
      <c r="AS5" s="923"/>
      <c r="AT5" s="923"/>
      <c r="AU5" s="923"/>
      <c r="AV5" s="923"/>
      <c r="AW5" s="923"/>
      <c r="AX5" s="923"/>
      <c r="AY5" s="923"/>
      <c r="AZ5" s="923"/>
      <c r="BA5" s="923"/>
      <c r="BB5" s="924" t="s">
        <v>60</v>
      </c>
      <c r="BC5" s="925"/>
      <c r="BD5" s="925"/>
      <c r="BE5" s="925"/>
      <c r="BF5" s="925"/>
      <c r="BG5" s="925"/>
      <c r="BH5" s="925"/>
      <c r="BI5" s="925"/>
      <c r="BJ5" s="925"/>
      <c r="BK5" s="925"/>
      <c r="BL5" s="925"/>
      <c r="BM5" s="925"/>
      <c r="BN5" s="925"/>
      <c r="BO5" s="925"/>
      <c r="BP5" s="926"/>
      <c r="BQ5" s="882" t="s">
        <v>61</v>
      </c>
      <c r="BR5" s="927"/>
      <c r="BS5" s="881" t="s">
        <v>62</v>
      </c>
      <c r="BT5" s="882"/>
      <c r="BU5" s="885" t="s">
        <v>63</v>
      </c>
      <c r="BV5" s="886"/>
      <c r="BW5" s="897" t="s">
        <v>64</v>
      </c>
      <c r="BX5" s="899" t="s">
        <v>65</v>
      </c>
      <c r="BY5" s="900"/>
      <c r="BZ5" s="901"/>
    </row>
    <row r="6" spans="1:78" s="85" customFormat="1" ht="21" thickBot="1" x14ac:dyDescent="0.3">
      <c r="A6" s="87"/>
      <c r="C6" s="86"/>
      <c r="D6" s="88"/>
      <c r="E6" s="905" t="s">
        <v>66</v>
      </c>
      <c r="F6" s="906"/>
      <c r="G6" s="907"/>
      <c r="H6" s="908" t="s">
        <v>67</v>
      </c>
      <c r="I6" s="909"/>
      <c r="J6" s="905" t="s">
        <v>68</v>
      </c>
      <c r="K6" s="906"/>
      <c r="L6" s="906"/>
      <c r="M6" s="906"/>
      <c r="N6" s="906"/>
      <c r="O6" s="906"/>
      <c r="P6" s="906"/>
      <c r="Q6" s="906"/>
      <c r="R6" s="906"/>
      <c r="S6" s="906"/>
      <c r="T6" s="907"/>
      <c r="U6" s="908" t="s">
        <v>69</v>
      </c>
      <c r="V6" s="910"/>
      <c r="W6" s="911"/>
      <c r="X6" s="89"/>
      <c r="Y6" s="912" t="s">
        <v>70</v>
      </c>
      <c r="Z6" s="913"/>
      <c r="AA6" s="913"/>
      <c r="AB6" s="90" t="s">
        <v>71</v>
      </c>
      <c r="AC6" s="91"/>
      <c r="AD6" s="914" t="s">
        <v>72</v>
      </c>
      <c r="AE6" s="915"/>
      <c r="AF6" s="92"/>
      <c r="AG6" s="889" t="s">
        <v>73</v>
      </c>
      <c r="AH6" s="890"/>
      <c r="AI6" s="891"/>
      <c r="AJ6" s="892" t="s">
        <v>67</v>
      </c>
      <c r="AK6" s="893"/>
      <c r="AL6" s="889" t="s">
        <v>68</v>
      </c>
      <c r="AM6" s="890"/>
      <c r="AN6" s="890"/>
      <c r="AO6" s="890"/>
      <c r="AP6" s="890"/>
      <c r="AQ6" s="890"/>
      <c r="AR6" s="890"/>
      <c r="AS6" s="890"/>
      <c r="AT6" s="890"/>
      <c r="AU6" s="890"/>
      <c r="AV6" s="891"/>
      <c r="AW6" s="889" t="s">
        <v>69</v>
      </c>
      <c r="AX6" s="890"/>
      <c r="AY6" s="891"/>
      <c r="AZ6" s="892" t="s">
        <v>72</v>
      </c>
      <c r="BA6" s="893"/>
      <c r="BB6" s="93"/>
      <c r="BC6" s="894" t="s">
        <v>73</v>
      </c>
      <c r="BD6" s="895"/>
      <c r="BE6" s="896"/>
      <c r="BF6" s="894" t="s">
        <v>68</v>
      </c>
      <c r="BG6" s="895"/>
      <c r="BH6" s="895"/>
      <c r="BI6" s="895"/>
      <c r="BJ6" s="895"/>
      <c r="BK6" s="895"/>
      <c r="BL6" s="895"/>
      <c r="BM6" s="895"/>
      <c r="BN6" s="895"/>
      <c r="BO6" s="895"/>
      <c r="BP6" s="896"/>
      <c r="BQ6" s="884"/>
      <c r="BR6" s="928"/>
      <c r="BS6" s="883"/>
      <c r="BT6" s="884"/>
      <c r="BU6" s="887"/>
      <c r="BV6" s="888"/>
      <c r="BW6" s="898"/>
      <c r="BX6" s="902"/>
      <c r="BY6" s="903"/>
      <c r="BZ6" s="904"/>
    </row>
    <row r="7" spans="1:78" ht="156.75" thickBot="1" x14ac:dyDescent="0.3">
      <c r="A7" s="94" t="s">
        <v>74</v>
      </c>
      <c r="B7" s="95" t="s">
        <v>75</v>
      </c>
      <c r="C7" s="96" t="s">
        <v>76</v>
      </c>
      <c r="D7" s="97" t="s">
        <v>77</v>
      </c>
      <c r="E7" s="98" t="s">
        <v>78</v>
      </c>
      <c r="F7" s="99" t="s">
        <v>79</v>
      </c>
      <c r="G7" s="97" t="s">
        <v>80</v>
      </c>
      <c r="H7" s="100" t="s">
        <v>81</v>
      </c>
      <c r="I7" s="97" t="s">
        <v>82</v>
      </c>
      <c r="J7" s="101" t="s">
        <v>83</v>
      </c>
      <c r="K7" s="102" t="s">
        <v>84</v>
      </c>
      <c r="L7" s="102" t="s">
        <v>45</v>
      </c>
      <c r="M7" s="102" t="s">
        <v>85</v>
      </c>
      <c r="N7" s="102" t="s">
        <v>86</v>
      </c>
      <c r="O7" s="102" t="s">
        <v>87</v>
      </c>
      <c r="P7" s="102" t="s">
        <v>88</v>
      </c>
      <c r="Q7" s="102" t="s">
        <v>48</v>
      </c>
      <c r="R7" s="102" t="s">
        <v>89</v>
      </c>
      <c r="S7" s="102" t="s">
        <v>44</v>
      </c>
      <c r="T7" s="103" t="s">
        <v>42</v>
      </c>
      <c r="U7" s="98" t="s">
        <v>90</v>
      </c>
      <c r="V7" s="99" t="s">
        <v>91</v>
      </c>
      <c r="W7" s="104" t="s">
        <v>92</v>
      </c>
      <c r="X7" s="105" t="s">
        <v>93</v>
      </c>
      <c r="Y7" s="106" t="s">
        <v>94</v>
      </c>
      <c r="Z7" s="107" t="s">
        <v>95</v>
      </c>
      <c r="AA7" s="107" t="s">
        <v>96</v>
      </c>
      <c r="AB7" s="98" t="s">
        <v>97</v>
      </c>
      <c r="AC7" s="108" t="s">
        <v>58</v>
      </c>
      <c r="AD7" s="100" t="s">
        <v>98</v>
      </c>
      <c r="AE7" s="97" t="s">
        <v>99</v>
      </c>
      <c r="AF7" s="109" t="s">
        <v>30</v>
      </c>
      <c r="AG7" s="98" t="s">
        <v>78</v>
      </c>
      <c r="AH7" s="99" t="s">
        <v>79</v>
      </c>
      <c r="AI7" s="110" t="s">
        <v>80</v>
      </c>
      <c r="AJ7" s="100" t="s">
        <v>81</v>
      </c>
      <c r="AK7" s="105" t="s">
        <v>82</v>
      </c>
      <c r="AL7" s="101" t="s">
        <v>83</v>
      </c>
      <c r="AM7" s="102" t="s">
        <v>84</v>
      </c>
      <c r="AN7" s="102" t="s">
        <v>45</v>
      </c>
      <c r="AO7" s="102" t="s">
        <v>85</v>
      </c>
      <c r="AP7" s="102" t="s">
        <v>86</v>
      </c>
      <c r="AQ7" s="102" t="s">
        <v>87</v>
      </c>
      <c r="AR7" s="102" t="s">
        <v>88</v>
      </c>
      <c r="AS7" s="102" t="s">
        <v>48</v>
      </c>
      <c r="AT7" s="102" t="s">
        <v>89</v>
      </c>
      <c r="AU7" s="102" t="s">
        <v>44</v>
      </c>
      <c r="AV7" s="103" t="s">
        <v>42</v>
      </c>
      <c r="AW7" s="98" t="s">
        <v>90</v>
      </c>
      <c r="AX7" s="111" t="s">
        <v>91</v>
      </c>
      <c r="AY7" s="110" t="s">
        <v>92</v>
      </c>
      <c r="AZ7" s="101" t="s">
        <v>100</v>
      </c>
      <c r="BA7" s="103" t="s">
        <v>101</v>
      </c>
      <c r="BB7" s="109" t="s">
        <v>102</v>
      </c>
      <c r="BC7" s="98" t="s">
        <v>78</v>
      </c>
      <c r="BD7" s="99" t="s">
        <v>79</v>
      </c>
      <c r="BE7" s="110" t="s">
        <v>80</v>
      </c>
      <c r="BF7" s="101" t="s">
        <v>83</v>
      </c>
      <c r="BG7" s="102" t="s">
        <v>84</v>
      </c>
      <c r="BH7" s="102" t="s">
        <v>45</v>
      </c>
      <c r="BI7" s="102" t="s">
        <v>85</v>
      </c>
      <c r="BJ7" s="102" t="s">
        <v>86</v>
      </c>
      <c r="BK7" s="102" t="s">
        <v>87</v>
      </c>
      <c r="BL7" s="112" t="s">
        <v>88</v>
      </c>
      <c r="BM7" s="102" t="s">
        <v>48</v>
      </c>
      <c r="BN7" s="102" t="s">
        <v>89</v>
      </c>
      <c r="BO7" s="102" t="s">
        <v>44</v>
      </c>
      <c r="BP7" s="103" t="s">
        <v>42</v>
      </c>
      <c r="BQ7" s="113" t="s">
        <v>103</v>
      </c>
      <c r="BR7" s="114" t="s">
        <v>104</v>
      </c>
      <c r="BS7" s="115" t="s">
        <v>105</v>
      </c>
      <c r="BT7" s="116" t="s">
        <v>106</v>
      </c>
      <c r="BU7" s="115" t="s">
        <v>107</v>
      </c>
      <c r="BV7" s="116" t="s">
        <v>108</v>
      </c>
      <c r="BW7" s="117" t="s">
        <v>109</v>
      </c>
      <c r="BX7" s="118" t="s">
        <v>110</v>
      </c>
      <c r="BY7" s="116" t="s">
        <v>111</v>
      </c>
      <c r="BZ7" s="119" t="s">
        <v>112</v>
      </c>
    </row>
    <row r="8" spans="1:78" ht="15.75" thickBot="1" x14ac:dyDescent="0.3">
      <c r="A8" s="872" t="s">
        <v>0</v>
      </c>
      <c r="B8" s="873"/>
      <c r="C8" s="874"/>
      <c r="D8" s="120">
        <v>12381</v>
      </c>
      <c r="E8" s="121">
        <v>5052</v>
      </c>
      <c r="F8" s="122">
        <v>197</v>
      </c>
      <c r="G8" s="123">
        <v>7132</v>
      </c>
      <c r="H8" s="124">
        <v>5249</v>
      </c>
      <c r="I8" s="125">
        <v>6084</v>
      </c>
      <c r="J8" s="121">
        <v>1538</v>
      </c>
      <c r="K8" s="122">
        <v>1752</v>
      </c>
      <c r="L8" s="122">
        <v>19</v>
      </c>
      <c r="M8" s="122">
        <v>102</v>
      </c>
      <c r="N8" s="122">
        <v>3</v>
      </c>
      <c r="O8" s="122">
        <v>0</v>
      </c>
      <c r="P8" s="122">
        <v>209</v>
      </c>
      <c r="Q8" s="122">
        <v>3353</v>
      </c>
      <c r="R8" s="122">
        <v>292</v>
      </c>
      <c r="S8" s="122">
        <v>932</v>
      </c>
      <c r="T8" s="123">
        <v>4181</v>
      </c>
      <c r="U8" s="121">
        <v>2732</v>
      </c>
      <c r="V8" s="122">
        <v>1621</v>
      </c>
      <c r="W8" s="126">
        <v>8028</v>
      </c>
      <c r="X8" s="120">
        <v>6662</v>
      </c>
      <c r="Y8" s="127">
        <v>1285</v>
      </c>
      <c r="Z8" s="128">
        <v>4039</v>
      </c>
      <c r="AA8" s="129">
        <v>1223</v>
      </c>
      <c r="AB8" s="120">
        <v>276</v>
      </c>
      <c r="AC8" s="130">
        <v>960</v>
      </c>
      <c r="AD8" s="127">
        <v>39</v>
      </c>
      <c r="AE8" s="129">
        <v>921</v>
      </c>
      <c r="AF8" s="131">
        <v>1070300</v>
      </c>
      <c r="AG8" s="132">
        <v>626221</v>
      </c>
      <c r="AH8" s="133">
        <v>3114</v>
      </c>
      <c r="AI8" s="134">
        <v>440964</v>
      </c>
      <c r="AJ8" s="132">
        <v>592333</v>
      </c>
      <c r="AK8" s="135">
        <v>438374</v>
      </c>
      <c r="AL8" s="132">
        <v>77727</v>
      </c>
      <c r="AM8" s="133">
        <v>172678</v>
      </c>
      <c r="AN8" s="133">
        <v>442</v>
      </c>
      <c r="AO8" s="133">
        <v>8633</v>
      </c>
      <c r="AP8" s="133">
        <v>33</v>
      </c>
      <c r="AQ8" s="133">
        <v>0</v>
      </c>
      <c r="AR8" s="133">
        <v>4232</v>
      </c>
      <c r="AS8" s="133">
        <v>216808</v>
      </c>
      <c r="AT8" s="133">
        <v>11520</v>
      </c>
      <c r="AU8" s="133">
        <v>28237</v>
      </c>
      <c r="AV8" s="134">
        <v>549990</v>
      </c>
      <c r="AW8" s="132">
        <v>685066</v>
      </c>
      <c r="AX8" s="133">
        <v>90112</v>
      </c>
      <c r="AY8" s="134">
        <v>295122</v>
      </c>
      <c r="AZ8" s="132">
        <v>773928</v>
      </c>
      <c r="BA8" s="134">
        <v>294204</v>
      </c>
      <c r="BB8" s="136">
        <v>10533.123304999999</v>
      </c>
      <c r="BC8" s="137">
        <v>5907.492518</v>
      </c>
      <c r="BD8" s="138">
        <v>35.687345000000001</v>
      </c>
      <c r="BE8" s="139">
        <v>4589.9434419999998</v>
      </c>
      <c r="BF8" s="137">
        <v>810.93538699999999</v>
      </c>
      <c r="BG8" s="138">
        <v>1487.994633</v>
      </c>
      <c r="BH8" s="138">
        <v>7.4669489999999996</v>
      </c>
      <c r="BI8" s="138">
        <v>61.505631999999999</v>
      </c>
      <c r="BJ8" s="138">
        <v>2.0647259999999998</v>
      </c>
      <c r="BK8" s="138">
        <v>0</v>
      </c>
      <c r="BL8" s="138">
        <v>41.391947999999999</v>
      </c>
      <c r="BM8" s="138">
        <v>1130.5994390000001</v>
      </c>
      <c r="BN8" s="138">
        <v>87.194702000000007</v>
      </c>
      <c r="BO8" s="138">
        <v>363.398552</v>
      </c>
      <c r="BP8" s="139">
        <v>6540.5713370000003</v>
      </c>
      <c r="BQ8" s="140">
        <v>403</v>
      </c>
      <c r="BR8" s="141">
        <v>3.8887559999999999</v>
      </c>
      <c r="BS8" s="142">
        <v>1188</v>
      </c>
      <c r="BT8" s="143">
        <v>536506</v>
      </c>
      <c r="BU8" s="144"/>
      <c r="BV8" s="145"/>
      <c r="BW8" s="146"/>
      <c r="BX8" s="147">
        <v>4515</v>
      </c>
      <c r="BY8" s="148">
        <v>46154</v>
      </c>
      <c r="BZ8" s="149">
        <v>19.644027777777779</v>
      </c>
    </row>
    <row r="9" spans="1:78" x14ac:dyDescent="0.25">
      <c r="A9" s="875" t="s">
        <v>1</v>
      </c>
      <c r="B9" s="876"/>
      <c r="C9" s="877"/>
      <c r="D9" s="150">
        <v>5683</v>
      </c>
      <c r="E9" s="151">
        <v>2665</v>
      </c>
      <c r="F9" s="152">
        <v>116</v>
      </c>
      <c r="G9" s="153">
        <v>2902</v>
      </c>
      <c r="H9" s="154">
        <v>2926</v>
      </c>
      <c r="I9" s="155">
        <v>2424</v>
      </c>
      <c r="J9" s="151">
        <v>734</v>
      </c>
      <c r="K9" s="152">
        <v>585</v>
      </c>
      <c r="L9" s="152">
        <v>9</v>
      </c>
      <c r="M9" s="152">
        <v>19</v>
      </c>
      <c r="N9" s="152">
        <v>3</v>
      </c>
      <c r="O9" s="152">
        <v>0</v>
      </c>
      <c r="P9" s="152">
        <v>46</v>
      </c>
      <c r="Q9" s="152">
        <v>1133</v>
      </c>
      <c r="R9" s="152">
        <v>106</v>
      </c>
      <c r="S9" s="152">
        <v>542</v>
      </c>
      <c r="T9" s="153">
        <v>2506</v>
      </c>
      <c r="U9" s="151">
        <v>1061</v>
      </c>
      <c r="V9" s="152">
        <v>798</v>
      </c>
      <c r="W9" s="156">
        <v>3824</v>
      </c>
      <c r="X9" s="150">
        <v>3351</v>
      </c>
      <c r="Y9" s="157">
        <v>728</v>
      </c>
      <c r="Z9" s="158">
        <v>2002</v>
      </c>
      <c r="AA9" s="159">
        <v>547</v>
      </c>
      <c r="AB9" s="150">
        <v>255</v>
      </c>
      <c r="AC9" s="160">
        <v>480</v>
      </c>
      <c r="AD9" s="157">
        <v>34</v>
      </c>
      <c r="AE9" s="159">
        <v>446</v>
      </c>
      <c r="AF9" s="161">
        <v>149240</v>
      </c>
      <c r="AG9" s="162">
        <v>96784</v>
      </c>
      <c r="AH9" s="163">
        <v>814</v>
      </c>
      <c r="AI9" s="164">
        <v>51642</v>
      </c>
      <c r="AJ9" s="162">
        <v>93748</v>
      </c>
      <c r="AK9" s="165">
        <v>51055</v>
      </c>
      <c r="AL9" s="162">
        <v>9913</v>
      </c>
      <c r="AM9" s="163">
        <v>18615</v>
      </c>
      <c r="AN9" s="163">
        <v>88</v>
      </c>
      <c r="AO9" s="163">
        <v>688</v>
      </c>
      <c r="AP9" s="163">
        <v>32</v>
      </c>
      <c r="AQ9" s="163">
        <v>0</v>
      </c>
      <c r="AR9" s="163">
        <v>703</v>
      </c>
      <c r="AS9" s="163">
        <v>18148</v>
      </c>
      <c r="AT9" s="163">
        <v>1182</v>
      </c>
      <c r="AU9" s="163">
        <v>6413</v>
      </c>
      <c r="AV9" s="164">
        <v>93458</v>
      </c>
      <c r="AW9" s="162">
        <v>93617</v>
      </c>
      <c r="AX9" s="163">
        <v>13728</v>
      </c>
      <c r="AY9" s="164">
        <v>41895</v>
      </c>
      <c r="AZ9" s="162">
        <v>102334</v>
      </c>
      <c r="BA9" s="164">
        <v>46622</v>
      </c>
      <c r="BB9" s="166">
        <v>7216.8519999999999</v>
      </c>
      <c r="BC9" s="167">
        <v>4648.116</v>
      </c>
      <c r="BD9" s="168">
        <v>25.155999999999999</v>
      </c>
      <c r="BE9" s="169">
        <v>2543.58</v>
      </c>
      <c r="BF9" s="167">
        <v>432.60700000000003</v>
      </c>
      <c r="BG9" s="168">
        <v>959.82500000000005</v>
      </c>
      <c r="BH9" s="168">
        <v>5.577</v>
      </c>
      <c r="BI9" s="168">
        <v>39.506999999999998</v>
      </c>
      <c r="BJ9" s="168">
        <v>2.052</v>
      </c>
      <c r="BK9" s="168">
        <v>0</v>
      </c>
      <c r="BL9" s="168">
        <v>32.520000000000003</v>
      </c>
      <c r="BM9" s="168">
        <v>843.48599999999999</v>
      </c>
      <c r="BN9" s="168">
        <v>40.677</v>
      </c>
      <c r="BO9" s="168">
        <v>261.41399999999999</v>
      </c>
      <c r="BP9" s="169">
        <v>4599.1869999999999</v>
      </c>
      <c r="BQ9" s="170">
        <v>82</v>
      </c>
      <c r="BR9" s="171">
        <v>5.5140000000000002</v>
      </c>
      <c r="BS9" s="172"/>
      <c r="BT9" s="173"/>
      <c r="BU9" s="174">
        <v>2147</v>
      </c>
      <c r="BV9" s="175">
        <v>14374</v>
      </c>
      <c r="BW9" s="176"/>
      <c r="BX9" s="177">
        <v>3380</v>
      </c>
      <c r="BY9" s="178">
        <v>22343</v>
      </c>
      <c r="BZ9" s="179">
        <v>10.338483796296297</v>
      </c>
    </row>
    <row r="10" spans="1:78" ht="15.75" thickBot="1" x14ac:dyDescent="0.3">
      <c r="A10" s="878" t="s">
        <v>2</v>
      </c>
      <c r="B10" s="879"/>
      <c r="C10" s="880"/>
      <c r="D10" s="180">
        <v>10234</v>
      </c>
      <c r="E10" s="181">
        <v>4050</v>
      </c>
      <c r="F10" s="182">
        <v>123</v>
      </c>
      <c r="G10" s="183">
        <v>6061</v>
      </c>
      <c r="H10" s="184">
        <v>4017</v>
      </c>
      <c r="I10" s="185">
        <v>5395</v>
      </c>
      <c r="J10" s="181">
        <v>1173</v>
      </c>
      <c r="K10" s="182">
        <v>1590</v>
      </c>
      <c r="L10" s="182">
        <v>13</v>
      </c>
      <c r="M10" s="182">
        <v>96</v>
      </c>
      <c r="N10" s="182">
        <v>1</v>
      </c>
      <c r="O10" s="182">
        <v>0</v>
      </c>
      <c r="P10" s="182">
        <v>182</v>
      </c>
      <c r="Q10" s="182">
        <v>2926</v>
      </c>
      <c r="R10" s="182">
        <v>240</v>
      </c>
      <c r="S10" s="182">
        <v>633</v>
      </c>
      <c r="T10" s="183">
        <v>3380</v>
      </c>
      <c r="U10" s="181">
        <v>2424</v>
      </c>
      <c r="V10" s="182">
        <v>1262</v>
      </c>
      <c r="W10" s="186">
        <v>6548</v>
      </c>
      <c r="X10" s="180">
        <v>5431</v>
      </c>
      <c r="Y10" s="187">
        <v>1033</v>
      </c>
      <c r="Z10" s="188">
        <v>3281</v>
      </c>
      <c r="AA10" s="189">
        <v>1041</v>
      </c>
      <c r="AB10" s="180">
        <v>224</v>
      </c>
      <c r="AC10" s="190">
        <v>724</v>
      </c>
      <c r="AD10" s="187">
        <v>39</v>
      </c>
      <c r="AE10" s="189">
        <v>685</v>
      </c>
      <c r="AF10" s="191">
        <v>921060</v>
      </c>
      <c r="AG10" s="192">
        <v>529437</v>
      </c>
      <c r="AH10" s="193">
        <v>2300</v>
      </c>
      <c r="AI10" s="194">
        <v>389322</v>
      </c>
      <c r="AJ10" s="192">
        <v>498585</v>
      </c>
      <c r="AK10" s="195">
        <v>387319</v>
      </c>
      <c r="AL10" s="192">
        <v>67814</v>
      </c>
      <c r="AM10" s="193">
        <v>154063</v>
      </c>
      <c r="AN10" s="193">
        <v>354</v>
      </c>
      <c r="AO10" s="193">
        <v>7945</v>
      </c>
      <c r="AP10" s="193">
        <v>1</v>
      </c>
      <c r="AQ10" s="193">
        <v>0</v>
      </c>
      <c r="AR10" s="193">
        <v>3529</v>
      </c>
      <c r="AS10" s="193">
        <v>198660</v>
      </c>
      <c r="AT10" s="193">
        <v>10338</v>
      </c>
      <c r="AU10" s="193">
        <v>21824</v>
      </c>
      <c r="AV10" s="194">
        <v>456532</v>
      </c>
      <c r="AW10" s="192">
        <v>591449</v>
      </c>
      <c r="AX10" s="193">
        <v>76384</v>
      </c>
      <c r="AY10" s="194">
        <v>253227</v>
      </c>
      <c r="AZ10" s="192">
        <v>671594</v>
      </c>
      <c r="BA10" s="194">
        <v>247582</v>
      </c>
      <c r="BB10" s="196">
        <v>3316.2713050000002</v>
      </c>
      <c r="BC10" s="197">
        <v>1259.376518</v>
      </c>
      <c r="BD10" s="198">
        <v>10.531345</v>
      </c>
      <c r="BE10" s="199">
        <v>2046.3634420000001</v>
      </c>
      <c r="BF10" s="197">
        <v>378.32838700000002</v>
      </c>
      <c r="BG10" s="198">
        <v>528.16963299999998</v>
      </c>
      <c r="BH10" s="198">
        <v>1.8899490000000001</v>
      </c>
      <c r="BI10" s="198">
        <v>21.998632000000001</v>
      </c>
      <c r="BJ10" s="198">
        <v>1.2725999999999999E-2</v>
      </c>
      <c r="BK10" s="198">
        <v>0</v>
      </c>
      <c r="BL10" s="198">
        <v>8.8719479999999997</v>
      </c>
      <c r="BM10" s="198">
        <v>287.11343900000003</v>
      </c>
      <c r="BN10" s="198">
        <v>46.517702</v>
      </c>
      <c r="BO10" s="198">
        <v>101.98455199999999</v>
      </c>
      <c r="BP10" s="199">
        <v>1941.384337</v>
      </c>
      <c r="BQ10" s="200">
        <v>350</v>
      </c>
      <c r="BR10" s="201">
        <v>1.4607559999999999</v>
      </c>
      <c r="BS10" s="202"/>
      <c r="BT10" s="203"/>
      <c r="BU10" s="204">
        <v>6698</v>
      </c>
      <c r="BV10" s="205">
        <v>168248</v>
      </c>
      <c r="BW10" s="206"/>
      <c r="BX10" s="207">
        <v>1816</v>
      </c>
      <c r="BY10" s="205">
        <v>23811</v>
      </c>
      <c r="BZ10" s="208">
        <v>9.3055439814814811</v>
      </c>
    </row>
    <row r="11" spans="1:78" x14ac:dyDescent="0.25">
      <c r="A11" s="209">
        <v>1</v>
      </c>
      <c r="B11" s="210" t="s">
        <v>3</v>
      </c>
      <c r="C11" s="211" t="s">
        <v>4</v>
      </c>
      <c r="D11" s="212">
        <v>43</v>
      </c>
      <c r="E11" s="213">
        <v>42</v>
      </c>
      <c r="F11" s="214">
        <v>0</v>
      </c>
      <c r="G11" s="215">
        <v>1</v>
      </c>
      <c r="H11" s="216">
        <v>38</v>
      </c>
      <c r="I11" s="217">
        <v>2</v>
      </c>
      <c r="J11" s="213">
        <v>0</v>
      </c>
      <c r="K11" s="214">
        <v>2</v>
      </c>
      <c r="L11" s="214">
        <v>0</v>
      </c>
      <c r="M11" s="214">
        <v>0</v>
      </c>
      <c r="N11" s="214">
        <v>0</v>
      </c>
      <c r="O11" s="214">
        <v>0</v>
      </c>
      <c r="P11" s="214">
        <v>2</v>
      </c>
      <c r="Q11" s="214">
        <v>1</v>
      </c>
      <c r="R11" s="214">
        <v>0</v>
      </c>
      <c r="S11" s="214">
        <v>0</v>
      </c>
      <c r="T11" s="215">
        <v>38</v>
      </c>
      <c r="U11" s="213">
        <v>36</v>
      </c>
      <c r="V11" s="214">
        <v>1</v>
      </c>
      <c r="W11" s="218">
        <v>6</v>
      </c>
      <c r="X11" s="212">
        <v>32</v>
      </c>
      <c r="Y11" s="219">
        <v>8</v>
      </c>
      <c r="Z11" s="220">
        <v>18</v>
      </c>
      <c r="AA11" s="221">
        <v>6</v>
      </c>
      <c r="AB11" s="212">
        <v>16</v>
      </c>
      <c r="AC11" s="222">
        <v>16</v>
      </c>
      <c r="AD11" s="219">
        <v>9</v>
      </c>
      <c r="AE11" s="221">
        <v>7</v>
      </c>
      <c r="AF11" s="223">
        <v>872</v>
      </c>
      <c r="AG11" s="224">
        <v>855</v>
      </c>
      <c r="AH11" s="225">
        <v>0</v>
      </c>
      <c r="AI11" s="226">
        <v>17</v>
      </c>
      <c r="AJ11" s="224">
        <v>849</v>
      </c>
      <c r="AK11" s="227">
        <v>20</v>
      </c>
      <c r="AL11" s="224">
        <v>0</v>
      </c>
      <c r="AM11" s="225">
        <v>65</v>
      </c>
      <c r="AN11" s="225">
        <v>0</v>
      </c>
      <c r="AO11" s="225">
        <v>0</v>
      </c>
      <c r="AP11" s="225">
        <v>0</v>
      </c>
      <c r="AQ11" s="225">
        <v>0</v>
      </c>
      <c r="AR11" s="225">
        <v>15</v>
      </c>
      <c r="AS11" s="225">
        <v>31</v>
      </c>
      <c r="AT11" s="225">
        <v>0</v>
      </c>
      <c r="AU11" s="225">
        <v>0</v>
      </c>
      <c r="AV11" s="226">
        <v>761</v>
      </c>
      <c r="AW11" s="224">
        <v>848</v>
      </c>
      <c r="AX11" s="225">
        <v>18</v>
      </c>
      <c r="AY11" s="226">
        <v>6</v>
      </c>
      <c r="AZ11" s="224">
        <v>504</v>
      </c>
      <c r="BA11" s="226">
        <v>368</v>
      </c>
      <c r="BB11" s="228">
        <v>156.874</v>
      </c>
      <c r="BC11" s="229">
        <v>154.15899999999999</v>
      </c>
      <c r="BD11" s="230">
        <v>0</v>
      </c>
      <c r="BE11" s="231">
        <v>2.7149999999999999</v>
      </c>
      <c r="BF11" s="229">
        <v>0</v>
      </c>
      <c r="BG11" s="230">
        <v>13.27</v>
      </c>
      <c r="BH11" s="230">
        <v>0</v>
      </c>
      <c r="BI11" s="230">
        <v>0</v>
      </c>
      <c r="BJ11" s="230">
        <v>0</v>
      </c>
      <c r="BK11" s="230">
        <v>0</v>
      </c>
      <c r="BL11" s="230">
        <v>1.0980000000000001</v>
      </c>
      <c r="BM11" s="230">
        <v>2.6920000000000002</v>
      </c>
      <c r="BN11" s="230">
        <v>0</v>
      </c>
      <c r="BO11" s="230">
        <v>0</v>
      </c>
      <c r="BP11" s="231">
        <v>139.81399999999999</v>
      </c>
      <c r="BQ11" s="232">
        <v>19</v>
      </c>
      <c r="BR11" s="233">
        <v>3.0139999999999998</v>
      </c>
      <c r="BS11" s="234"/>
      <c r="BT11" s="235"/>
      <c r="BU11" s="236">
        <v>3</v>
      </c>
      <c r="BV11" s="237">
        <v>21</v>
      </c>
      <c r="BW11" s="238"/>
      <c r="BX11" s="239">
        <v>109</v>
      </c>
      <c r="BY11" s="240">
        <v>576</v>
      </c>
      <c r="BZ11" s="241">
        <v>0.30734953703703705</v>
      </c>
    </row>
    <row r="12" spans="1:78" x14ac:dyDescent="0.25">
      <c r="A12" s="242">
        <v>2</v>
      </c>
      <c r="B12" s="243" t="s">
        <v>3</v>
      </c>
      <c r="C12" s="244" t="s">
        <v>5</v>
      </c>
      <c r="D12" s="245">
        <v>15</v>
      </c>
      <c r="E12" s="246">
        <v>14</v>
      </c>
      <c r="F12" s="247">
        <v>0</v>
      </c>
      <c r="G12" s="248">
        <v>1</v>
      </c>
      <c r="H12" s="249">
        <v>13</v>
      </c>
      <c r="I12" s="250">
        <v>0</v>
      </c>
      <c r="J12" s="246">
        <v>0</v>
      </c>
      <c r="K12" s="247">
        <v>0</v>
      </c>
      <c r="L12" s="247">
        <v>0</v>
      </c>
      <c r="M12" s="247">
        <v>0</v>
      </c>
      <c r="N12" s="247">
        <v>0</v>
      </c>
      <c r="O12" s="247">
        <v>0</v>
      </c>
      <c r="P12" s="247">
        <v>0</v>
      </c>
      <c r="Q12" s="247">
        <v>0</v>
      </c>
      <c r="R12" s="247">
        <v>0</v>
      </c>
      <c r="S12" s="247">
        <v>0</v>
      </c>
      <c r="T12" s="248">
        <v>15</v>
      </c>
      <c r="U12" s="246">
        <v>13</v>
      </c>
      <c r="V12" s="247">
        <v>1</v>
      </c>
      <c r="W12" s="251">
        <v>1</v>
      </c>
      <c r="X12" s="245">
        <v>14</v>
      </c>
      <c r="Y12" s="252">
        <v>4</v>
      </c>
      <c r="Z12" s="253">
        <v>10</v>
      </c>
      <c r="AA12" s="254">
        <v>0</v>
      </c>
      <c r="AB12" s="245">
        <v>5</v>
      </c>
      <c r="AC12" s="255">
        <v>13</v>
      </c>
      <c r="AD12" s="252">
        <v>5</v>
      </c>
      <c r="AE12" s="254">
        <v>8</v>
      </c>
      <c r="AF12" s="256">
        <v>26</v>
      </c>
      <c r="AG12" s="257">
        <v>25</v>
      </c>
      <c r="AH12" s="258">
        <v>0</v>
      </c>
      <c r="AI12" s="259">
        <v>1</v>
      </c>
      <c r="AJ12" s="257">
        <v>23</v>
      </c>
      <c r="AK12" s="260">
        <v>0</v>
      </c>
      <c r="AL12" s="257">
        <v>0</v>
      </c>
      <c r="AM12" s="258">
        <v>0</v>
      </c>
      <c r="AN12" s="258">
        <v>0</v>
      </c>
      <c r="AO12" s="258">
        <v>0</v>
      </c>
      <c r="AP12" s="258">
        <v>0</v>
      </c>
      <c r="AQ12" s="258">
        <v>0</v>
      </c>
      <c r="AR12" s="258">
        <v>0</v>
      </c>
      <c r="AS12" s="258">
        <v>0</v>
      </c>
      <c r="AT12" s="258">
        <v>0</v>
      </c>
      <c r="AU12" s="258">
        <v>0</v>
      </c>
      <c r="AV12" s="259">
        <v>26</v>
      </c>
      <c r="AW12" s="257">
        <v>24</v>
      </c>
      <c r="AX12" s="258">
        <v>1</v>
      </c>
      <c r="AY12" s="259">
        <v>1</v>
      </c>
      <c r="AZ12" s="261">
        <v>16</v>
      </c>
      <c r="BA12" s="262">
        <v>10</v>
      </c>
      <c r="BB12" s="263">
        <v>26.875</v>
      </c>
      <c r="BC12" s="264">
        <v>26.818999999999999</v>
      </c>
      <c r="BD12" s="265">
        <v>0</v>
      </c>
      <c r="BE12" s="266">
        <v>5.6000000000000001E-2</v>
      </c>
      <c r="BF12" s="264">
        <v>0</v>
      </c>
      <c r="BG12" s="265">
        <v>0</v>
      </c>
      <c r="BH12" s="265">
        <v>0</v>
      </c>
      <c r="BI12" s="265">
        <v>0</v>
      </c>
      <c r="BJ12" s="265">
        <v>0</v>
      </c>
      <c r="BK12" s="265">
        <v>0</v>
      </c>
      <c r="BL12" s="265">
        <v>0</v>
      </c>
      <c r="BM12" s="265">
        <v>0</v>
      </c>
      <c r="BN12" s="265">
        <v>0</v>
      </c>
      <c r="BO12" s="265">
        <v>0</v>
      </c>
      <c r="BP12" s="266">
        <v>26.875</v>
      </c>
      <c r="BQ12" s="267">
        <v>7</v>
      </c>
      <c r="BR12" s="268">
        <v>10.615</v>
      </c>
      <c r="BS12" s="269"/>
      <c r="BT12" s="270"/>
      <c r="BU12" s="271">
        <v>2</v>
      </c>
      <c r="BV12" s="272">
        <v>2</v>
      </c>
      <c r="BW12" s="273"/>
      <c r="BX12" s="274">
        <v>350</v>
      </c>
      <c r="BY12" s="272">
        <v>1176</v>
      </c>
      <c r="BZ12" s="275">
        <v>0.49928240740740742</v>
      </c>
    </row>
    <row r="13" spans="1:78" x14ac:dyDescent="0.25">
      <c r="A13" s="276">
        <v>3</v>
      </c>
      <c r="B13" s="243" t="s">
        <v>3</v>
      </c>
      <c r="C13" s="244" t="s">
        <v>6</v>
      </c>
      <c r="D13" s="245">
        <v>95</v>
      </c>
      <c r="E13" s="246">
        <v>77</v>
      </c>
      <c r="F13" s="247">
        <v>2</v>
      </c>
      <c r="G13" s="248">
        <v>16</v>
      </c>
      <c r="H13" s="249">
        <v>71</v>
      </c>
      <c r="I13" s="250">
        <v>15</v>
      </c>
      <c r="J13" s="246">
        <v>12</v>
      </c>
      <c r="K13" s="247">
        <v>0</v>
      </c>
      <c r="L13" s="247">
        <v>0</v>
      </c>
      <c r="M13" s="247">
        <v>0</v>
      </c>
      <c r="N13" s="247">
        <v>1</v>
      </c>
      <c r="O13" s="247">
        <v>0</v>
      </c>
      <c r="P13" s="247">
        <v>2</v>
      </c>
      <c r="Q13" s="247">
        <v>0</v>
      </c>
      <c r="R13" s="247">
        <v>0</v>
      </c>
      <c r="S13" s="247">
        <v>3</v>
      </c>
      <c r="T13" s="248">
        <v>77</v>
      </c>
      <c r="U13" s="246">
        <v>8</v>
      </c>
      <c r="V13" s="247">
        <v>1</v>
      </c>
      <c r="W13" s="251">
        <v>86</v>
      </c>
      <c r="X13" s="245">
        <v>68</v>
      </c>
      <c r="Y13" s="252">
        <v>26</v>
      </c>
      <c r="Z13" s="253">
        <v>33</v>
      </c>
      <c r="AA13" s="254">
        <v>7</v>
      </c>
      <c r="AB13" s="245">
        <v>38</v>
      </c>
      <c r="AC13" s="255">
        <v>25</v>
      </c>
      <c r="AD13" s="252">
        <v>15</v>
      </c>
      <c r="AE13" s="254">
        <v>10</v>
      </c>
      <c r="AF13" s="256">
        <v>148</v>
      </c>
      <c r="AG13" s="257">
        <v>126</v>
      </c>
      <c r="AH13" s="258">
        <v>2</v>
      </c>
      <c r="AI13" s="259">
        <v>20</v>
      </c>
      <c r="AJ13" s="257">
        <v>107</v>
      </c>
      <c r="AK13" s="260">
        <v>25</v>
      </c>
      <c r="AL13" s="257">
        <v>15</v>
      </c>
      <c r="AM13" s="258">
        <v>0</v>
      </c>
      <c r="AN13" s="258">
        <v>0</v>
      </c>
      <c r="AO13" s="258">
        <v>0</v>
      </c>
      <c r="AP13" s="258">
        <v>1</v>
      </c>
      <c r="AQ13" s="258">
        <v>0</v>
      </c>
      <c r="AR13" s="258">
        <v>3</v>
      </c>
      <c r="AS13" s="258">
        <v>0</v>
      </c>
      <c r="AT13" s="258">
        <v>0</v>
      </c>
      <c r="AU13" s="258">
        <v>3</v>
      </c>
      <c r="AV13" s="259">
        <v>126</v>
      </c>
      <c r="AW13" s="257">
        <v>19</v>
      </c>
      <c r="AX13" s="258">
        <v>1</v>
      </c>
      <c r="AY13" s="259">
        <v>128</v>
      </c>
      <c r="AZ13" s="261">
        <v>124</v>
      </c>
      <c r="BA13" s="262">
        <v>20</v>
      </c>
      <c r="BB13" s="263">
        <v>80.299000000000007</v>
      </c>
      <c r="BC13" s="264">
        <v>67.423000000000002</v>
      </c>
      <c r="BD13" s="265">
        <v>0.998</v>
      </c>
      <c r="BE13" s="266">
        <v>11.878</v>
      </c>
      <c r="BF13" s="264">
        <v>8.6270000000000007</v>
      </c>
      <c r="BG13" s="265">
        <v>0</v>
      </c>
      <c r="BH13" s="265">
        <v>0</v>
      </c>
      <c r="BI13" s="265">
        <v>0</v>
      </c>
      <c r="BJ13" s="265">
        <v>0.81899999999999995</v>
      </c>
      <c r="BK13" s="265">
        <v>0</v>
      </c>
      <c r="BL13" s="265">
        <v>3.6739999999999999</v>
      </c>
      <c r="BM13" s="265">
        <v>0</v>
      </c>
      <c r="BN13" s="265">
        <v>0</v>
      </c>
      <c r="BO13" s="265">
        <v>0.94499999999999995</v>
      </c>
      <c r="BP13" s="266">
        <v>66.233999999999995</v>
      </c>
      <c r="BQ13" s="267">
        <v>10</v>
      </c>
      <c r="BR13" s="268">
        <v>1.762</v>
      </c>
      <c r="BS13" s="269"/>
      <c r="BT13" s="270"/>
      <c r="BU13" s="271">
        <v>57</v>
      </c>
      <c r="BV13" s="272">
        <v>87</v>
      </c>
      <c r="BW13" s="273"/>
      <c r="BX13" s="274">
        <v>273</v>
      </c>
      <c r="BY13" s="272">
        <v>931</v>
      </c>
      <c r="BZ13" s="275">
        <v>0.3800115740740741</v>
      </c>
    </row>
    <row r="14" spans="1:78" x14ac:dyDescent="0.25">
      <c r="A14" s="242">
        <v>4</v>
      </c>
      <c r="B14" s="243" t="s">
        <v>3</v>
      </c>
      <c r="C14" s="244" t="s">
        <v>7</v>
      </c>
      <c r="D14" s="245">
        <v>2</v>
      </c>
      <c r="E14" s="246">
        <v>2</v>
      </c>
      <c r="F14" s="247">
        <v>0</v>
      </c>
      <c r="G14" s="248">
        <v>0</v>
      </c>
      <c r="H14" s="249">
        <v>1</v>
      </c>
      <c r="I14" s="250">
        <v>0</v>
      </c>
      <c r="J14" s="246">
        <v>0</v>
      </c>
      <c r="K14" s="247">
        <v>0</v>
      </c>
      <c r="L14" s="247">
        <v>0</v>
      </c>
      <c r="M14" s="247">
        <v>0</v>
      </c>
      <c r="N14" s="247">
        <v>0</v>
      </c>
      <c r="O14" s="247">
        <v>0</v>
      </c>
      <c r="P14" s="247">
        <v>0</v>
      </c>
      <c r="Q14" s="247">
        <v>0</v>
      </c>
      <c r="R14" s="247">
        <v>0</v>
      </c>
      <c r="S14" s="247">
        <v>0</v>
      </c>
      <c r="T14" s="248">
        <v>2</v>
      </c>
      <c r="U14" s="246">
        <v>0</v>
      </c>
      <c r="V14" s="247">
        <v>1</v>
      </c>
      <c r="W14" s="251">
        <v>1</v>
      </c>
      <c r="X14" s="245">
        <v>2</v>
      </c>
      <c r="Y14" s="252">
        <v>0</v>
      </c>
      <c r="Z14" s="253">
        <v>1</v>
      </c>
      <c r="AA14" s="254">
        <v>1</v>
      </c>
      <c r="AB14" s="245">
        <v>0</v>
      </c>
      <c r="AC14" s="255">
        <v>1</v>
      </c>
      <c r="AD14" s="252">
        <v>1</v>
      </c>
      <c r="AE14" s="254">
        <v>0</v>
      </c>
      <c r="AF14" s="256">
        <v>3</v>
      </c>
      <c r="AG14" s="257">
        <v>3</v>
      </c>
      <c r="AH14" s="258">
        <v>0</v>
      </c>
      <c r="AI14" s="259">
        <v>0</v>
      </c>
      <c r="AJ14" s="257">
        <v>1</v>
      </c>
      <c r="AK14" s="260">
        <v>0</v>
      </c>
      <c r="AL14" s="257">
        <v>0</v>
      </c>
      <c r="AM14" s="258">
        <v>0</v>
      </c>
      <c r="AN14" s="258">
        <v>0</v>
      </c>
      <c r="AO14" s="258">
        <v>0</v>
      </c>
      <c r="AP14" s="258">
        <v>0</v>
      </c>
      <c r="AQ14" s="258">
        <v>0</v>
      </c>
      <c r="AR14" s="258">
        <v>0</v>
      </c>
      <c r="AS14" s="258">
        <v>0</v>
      </c>
      <c r="AT14" s="258">
        <v>0</v>
      </c>
      <c r="AU14" s="258">
        <v>0</v>
      </c>
      <c r="AV14" s="259">
        <v>3</v>
      </c>
      <c r="AW14" s="257">
        <v>0</v>
      </c>
      <c r="AX14" s="258">
        <v>2</v>
      </c>
      <c r="AY14" s="259">
        <v>1</v>
      </c>
      <c r="AZ14" s="261">
        <v>1</v>
      </c>
      <c r="BA14" s="262">
        <v>0</v>
      </c>
      <c r="BB14" s="263">
        <v>1.7000000000000001E-2</v>
      </c>
      <c r="BC14" s="264">
        <v>1.7000000000000001E-2</v>
      </c>
      <c r="BD14" s="265">
        <v>0</v>
      </c>
      <c r="BE14" s="266">
        <v>0</v>
      </c>
      <c r="BF14" s="264">
        <v>0</v>
      </c>
      <c r="BG14" s="265">
        <v>0</v>
      </c>
      <c r="BH14" s="265">
        <v>0</v>
      </c>
      <c r="BI14" s="265">
        <v>0</v>
      </c>
      <c r="BJ14" s="265">
        <v>0</v>
      </c>
      <c r="BK14" s="265">
        <v>0</v>
      </c>
      <c r="BL14" s="265">
        <v>0</v>
      </c>
      <c r="BM14" s="265">
        <v>0</v>
      </c>
      <c r="BN14" s="265">
        <v>0</v>
      </c>
      <c r="BO14" s="265">
        <v>0</v>
      </c>
      <c r="BP14" s="266">
        <v>1.7000000000000001E-2</v>
      </c>
      <c r="BQ14" s="267">
        <v>1</v>
      </c>
      <c r="BR14" s="268">
        <v>1.0999999999999999E-2</v>
      </c>
      <c r="BS14" s="269"/>
      <c r="BT14" s="270"/>
      <c r="BU14" s="271">
        <v>1</v>
      </c>
      <c r="BV14" s="272">
        <v>2</v>
      </c>
      <c r="BW14" s="273"/>
      <c r="BX14" s="274">
        <v>65</v>
      </c>
      <c r="BY14" s="272">
        <v>203</v>
      </c>
      <c r="BZ14" s="275">
        <v>7.3194444444444451E-2</v>
      </c>
    </row>
    <row r="15" spans="1:78" x14ac:dyDescent="0.25">
      <c r="A15" s="276">
        <v>5</v>
      </c>
      <c r="B15" s="243" t="s">
        <v>3</v>
      </c>
      <c r="C15" s="244" t="s">
        <v>8</v>
      </c>
      <c r="D15" s="245">
        <v>4</v>
      </c>
      <c r="E15" s="246">
        <v>0</v>
      </c>
      <c r="F15" s="247">
        <v>0</v>
      </c>
      <c r="G15" s="248">
        <v>4</v>
      </c>
      <c r="H15" s="249">
        <v>1</v>
      </c>
      <c r="I15" s="250">
        <v>2</v>
      </c>
      <c r="J15" s="246">
        <v>0</v>
      </c>
      <c r="K15" s="247">
        <v>0</v>
      </c>
      <c r="L15" s="247">
        <v>0</v>
      </c>
      <c r="M15" s="247">
        <v>0</v>
      </c>
      <c r="N15" s="247">
        <v>0</v>
      </c>
      <c r="O15" s="247">
        <v>0</v>
      </c>
      <c r="P15" s="247">
        <v>0</v>
      </c>
      <c r="Q15" s="247">
        <v>0</v>
      </c>
      <c r="R15" s="247">
        <v>0</v>
      </c>
      <c r="S15" s="247">
        <v>3</v>
      </c>
      <c r="T15" s="248">
        <v>1</v>
      </c>
      <c r="U15" s="246">
        <v>0</v>
      </c>
      <c r="V15" s="247">
        <v>0</v>
      </c>
      <c r="W15" s="251">
        <v>4</v>
      </c>
      <c r="X15" s="245">
        <v>4</v>
      </c>
      <c r="Y15" s="252">
        <v>0</v>
      </c>
      <c r="Z15" s="253">
        <v>4</v>
      </c>
      <c r="AA15" s="254">
        <v>0</v>
      </c>
      <c r="AB15" s="245">
        <v>0</v>
      </c>
      <c r="AC15" s="255">
        <v>4</v>
      </c>
      <c r="AD15" s="252">
        <v>3</v>
      </c>
      <c r="AE15" s="254">
        <v>1</v>
      </c>
      <c r="AF15" s="256">
        <v>7</v>
      </c>
      <c r="AG15" s="257">
        <v>0</v>
      </c>
      <c r="AH15" s="258">
        <v>0</v>
      </c>
      <c r="AI15" s="259">
        <v>7</v>
      </c>
      <c r="AJ15" s="257">
        <v>1</v>
      </c>
      <c r="AK15" s="260">
        <v>2</v>
      </c>
      <c r="AL15" s="257">
        <v>0</v>
      </c>
      <c r="AM15" s="258">
        <v>0</v>
      </c>
      <c r="AN15" s="258">
        <v>0</v>
      </c>
      <c r="AO15" s="258">
        <v>0</v>
      </c>
      <c r="AP15" s="258">
        <v>0</v>
      </c>
      <c r="AQ15" s="258">
        <v>0</v>
      </c>
      <c r="AR15" s="258">
        <v>0</v>
      </c>
      <c r="AS15" s="258">
        <v>0</v>
      </c>
      <c r="AT15" s="258">
        <v>0</v>
      </c>
      <c r="AU15" s="258">
        <v>6</v>
      </c>
      <c r="AV15" s="259">
        <v>1</v>
      </c>
      <c r="AW15" s="257">
        <v>0</v>
      </c>
      <c r="AX15" s="258">
        <v>0</v>
      </c>
      <c r="AY15" s="259">
        <v>7</v>
      </c>
      <c r="AZ15" s="261">
        <v>6</v>
      </c>
      <c r="BA15" s="262">
        <v>1</v>
      </c>
      <c r="BB15" s="263">
        <v>0.24299999999999999</v>
      </c>
      <c r="BC15" s="264">
        <v>0</v>
      </c>
      <c r="BD15" s="265">
        <v>0</v>
      </c>
      <c r="BE15" s="266">
        <v>0.24299999999999999</v>
      </c>
      <c r="BF15" s="264">
        <v>0</v>
      </c>
      <c r="BG15" s="265">
        <v>0</v>
      </c>
      <c r="BH15" s="265">
        <v>0</v>
      </c>
      <c r="BI15" s="265">
        <v>0</v>
      </c>
      <c r="BJ15" s="265">
        <v>0</v>
      </c>
      <c r="BK15" s="265">
        <v>0</v>
      </c>
      <c r="BL15" s="265">
        <v>0</v>
      </c>
      <c r="BM15" s="265">
        <v>0</v>
      </c>
      <c r="BN15" s="265">
        <v>0</v>
      </c>
      <c r="BO15" s="265">
        <v>0.192</v>
      </c>
      <c r="BP15" s="266">
        <v>5.0999999999999997E-2</v>
      </c>
      <c r="BQ15" s="267">
        <v>1</v>
      </c>
      <c r="BR15" s="268">
        <v>0.11799999999999999</v>
      </c>
      <c r="BS15" s="269"/>
      <c r="BT15" s="270"/>
      <c r="BU15" s="271">
        <v>1</v>
      </c>
      <c r="BV15" s="272">
        <v>4</v>
      </c>
      <c r="BW15" s="273"/>
      <c r="BX15" s="274">
        <v>84</v>
      </c>
      <c r="BY15" s="272">
        <v>106</v>
      </c>
      <c r="BZ15" s="275">
        <v>3.4467592592592591E-2</v>
      </c>
    </row>
    <row r="16" spans="1:78" x14ac:dyDescent="0.25">
      <c r="A16" s="242">
        <v>6</v>
      </c>
      <c r="B16" s="243" t="s">
        <v>3</v>
      </c>
      <c r="C16" s="244" t="s">
        <v>9</v>
      </c>
      <c r="D16" s="245">
        <v>1796</v>
      </c>
      <c r="E16" s="246">
        <v>970</v>
      </c>
      <c r="F16" s="247">
        <v>7</v>
      </c>
      <c r="G16" s="248">
        <v>819</v>
      </c>
      <c r="H16" s="249">
        <v>984</v>
      </c>
      <c r="I16" s="250">
        <v>780</v>
      </c>
      <c r="J16" s="246">
        <v>88</v>
      </c>
      <c r="K16" s="247">
        <v>168</v>
      </c>
      <c r="L16" s="247">
        <v>3</v>
      </c>
      <c r="M16" s="247">
        <v>2</v>
      </c>
      <c r="N16" s="247">
        <v>0</v>
      </c>
      <c r="O16" s="247">
        <v>0</v>
      </c>
      <c r="P16" s="247">
        <v>12</v>
      </c>
      <c r="Q16" s="247">
        <v>108</v>
      </c>
      <c r="R16" s="247">
        <v>25</v>
      </c>
      <c r="S16" s="247">
        <v>120</v>
      </c>
      <c r="T16" s="248">
        <v>1270</v>
      </c>
      <c r="U16" s="246">
        <v>393</v>
      </c>
      <c r="V16" s="247">
        <v>121</v>
      </c>
      <c r="W16" s="251">
        <v>1282</v>
      </c>
      <c r="X16" s="245">
        <v>900</v>
      </c>
      <c r="Y16" s="252">
        <v>248</v>
      </c>
      <c r="Z16" s="253">
        <v>472</v>
      </c>
      <c r="AA16" s="254">
        <v>176</v>
      </c>
      <c r="AB16" s="245">
        <v>141</v>
      </c>
      <c r="AC16" s="255">
        <v>123</v>
      </c>
      <c r="AD16" s="252">
        <v>29</v>
      </c>
      <c r="AE16" s="277">
        <v>94</v>
      </c>
      <c r="AF16" s="256">
        <v>28561</v>
      </c>
      <c r="AG16" s="257">
        <v>20920</v>
      </c>
      <c r="AH16" s="258">
        <v>115</v>
      </c>
      <c r="AI16" s="259">
        <v>7526</v>
      </c>
      <c r="AJ16" s="257">
        <v>20244</v>
      </c>
      <c r="AK16" s="260">
        <v>7864</v>
      </c>
      <c r="AL16" s="257">
        <v>951</v>
      </c>
      <c r="AM16" s="258">
        <v>2598</v>
      </c>
      <c r="AN16" s="258">
        <v>22</v>
      </c>
      <c r="AO16" s="258">
        <v>20</v>
      </c>
      <c r="AP16" s="258">
        <v>0</v>
      </c>
      <c r="AQ16" s="258">
        <v>0</v>
      </c>
      <c r="AR16" s="258">
        <v>127</v>
      </c>
      <c r="AS16" s="258">
        <v>2322</v>
      </c>
      <c r="AT16" s="258">
        <v>247</v>
      </c>
      <c r="AU16" s="258">
        <v>861</v>
      </c>
      <c r="AV16" s="259">
        <v>21413</v>
      </c>
      <c r="AW16" s="257">
        <v>17085</v>
      </c>
      <c r="AX16" s="258">
        <v>1783</v>
      </c>
      <c r="AY16" s="259">
        <v>9693</v>
      </c>
      <c r="AZ16" s="261">
        <v>19775</v>
      </c>
      <c r="BA16" s="262">
        <v>8784</v>
      </c>
      <c r="BB16" s="263">
        <v>998.35500000000002</v>
      </c>
      <c r="BC16" s="264">
        <v>723.87800000000004</v>
      </c>
      <c r="BD16" s="265">
        <v>2.4969999999999999</v>
      </c>
      <c r="BE16" s="266">
        <v>271.98</v>
      </c>
      <c r="BF16" s="264">
        <v>35.799999999999997</v>
      </c>
      <c r="BG16" s="265">
        <v>98.89</v>
      </c>
      <c r="BH16" s="265">
        <v>0.63400000000000001</v>
      </c>
      <c r="BI16" s="265">
        <v>0.48499999999999999</v>
      </c>
      <c r="BJ16" s="265">
        <v>0</v>
      </c>
      <c r="BK16" s="265">
        <v>0</v>
      </c>
      <c r="BL16" s="265">
        <v>3.012</v>
      </c>
      <c r="BM16" s="265">
        <v>83.043000000000006</v>
      </c>
      <c r="BN16" s="265">
        <v>5.68</v>
      </c>
      <c r="BO16" s="265">
        <v>24.286999999999999</v>
      </c>
      <c r="BP16" s="266">
        <v>746.524</v>
      </c>
      <c r="BQ16" s="267">
        <v>17</v>
      </c>
      <c r="BR16" s="268">
        <v>1.0229999999999999</v>
      </c>
      <c r="BS16" s="278">
        <v>113</v>
      </c>
      <c r="BT16" s="272">
        <v>11005</v>
      </c>
      <c r="BU16" s="271">
        <v>138</v>
      </c>
      <c r="BV16" s="272">
        <v>1467</v>
      </c>
      <c r="BW16" s="279">
        <v>0.42</v>
      </c>
      <c r="BX16" s="274">
        <v>654</v>
      </c>
      <c r="BY16" s="272">
        <v>2059</v>
      </c>
      <c r="BZ16" s="275">
        <v>0.82578703703703704</v>
      </c>
    </row>
    <row r="17" spans="1:78" x14ac:dyDescent="0.25">
      <c r="A17" s="276">
        <v>7</v>
      </c>
      <c r="B17" s="243" t="s">
        <v>3</v>
      </c>
      <c r="C17" s="244" t="s">
        <v>10</v>
      </c>
      <c r="D17" s="245">
        <v>46</v>
      </c>
      <c r="E17" s="246">
        <v>33</v>
      </c>
      <c r="F17" s="247">
        <v>3</v>
      </c>
      <c r="G17" s="248">
        <v>10</v>
      </c>
      <c r="H17" s="249">
        <v>36</v>
      </c>
      <c r="I17" s="250">
        <v>6</v>
      </c>
      <c r="J17" s="246">
        <v>4</v>
      </c>
      <c r="K17" s="247">
        <v>7</v>
      </c>
      <c r="L17" s="247">
        <v>0</v>
      </c>
      <c r="M17" s="247">
        <v>0</v>
      </c>
      <c r="N17" s="247">
        <v>1</v>
      </c>
      <c r="O17" s="247">
        <v>0</v>
      </c>
      <c r="P17" s="247">
        <v>0</v>
      </c>
      <c r="Q17" s="247">
        <v>14</v>
      </c>
      <c r="R17" s="247">
        <v>1</v>
      </c>
      <c r="S17" s="247">
        <v>2</v>
      </c>
      <c r="T17" s="248">
        <v>17</v>
      </c>
      <c r="U17" s="246">
        <v>15</v>
      </c>
      <c r="V17" s="247">
        <v>6</v>
      </c>
      <c r="W17" s="251">
        <v>25</v>
      </c>
      <c r="X17" s="245">
        <v>41</v>
      </c>
      <c r="Y17" s="252">
        <v>6</v>
      </c>
      <c r="Z17" s="253">
        <v>26</v>
      </c>
      <c r="AA17" s="254">
        <v>6</v>
      </c>
      <c r="AB17" s="245">
        <v>8</v>
      </c>
      <c r="AC17" s="255">
        <v>24</v>
      </c>
      <c r="AD17" s="252">
        <v>11</v>
      </c>
      <c r="AE17" s="254">
        <v>13</v>
      </c>
      <c r="AF17" s="256">
        <v>125</v>
      </c>
      <c r="AG17" s="257">
        <v>101</v>
      </c>
      <c r="AH17" s="258">
        <v>3</v>
      </c>
      <c r="AI17" s="259">
        <v>21</v>
      </c>
      <c r="AJ17" s="261">
        <v>112</v>
      </c>
      <c r="AK17" s="260">
        <v>6</v>
      </c>
      <c r="AL17" s="257">
        <v>4</v>
      </c>
      <c r="AM17" s="258">
        <v>7</v>
      </c>
      <c r="AN17" s="258">
        <v>0</v>
      </c>
      <c r="AO17" s="258">
        <v>0</v>
      </c>
      <c r="AP17" s="258">
        <v>1</v>
      </c>
      <c r="AQ17" s="258">
        <v>0</v>
      </c>
      <c r="AR17" s="258">
        <v>0</v>
      </c>
      <c r="AS17" s="258">
        <v>15</v>
      </c>
      <c r="AT17" s="258">
        <v>2</v>
      </c>
      <c r="AU17" s="258">
        <v>2</v>
      </c>
      <c r="AV17" s="259">
        <v>94</v>
      </c>
      <c r="AW17" s="257">
        <v>88</v>
      </c>
      <c r="AX17" s="258">
        <v>8</v>
      </c>
      <c r="AY17" s="259">
        <v>29</v>
      </c>
      <c r="AZ17" s="261">
        <v>87</v>
      </c>
      <c r="BA17" s="262">
        <v>35</v>
      </c>
      <c r="BB17" s="263">
        <v>13.680999999999999</v>
      </c>
      <c r="BC17" s="264">
        <v>9.9239999999999995</v>
      </c>
      <c r="BD17" s="265">
        <v>0.33200000000000002</v>
      </c>
      <c r="BE17" s="266">
        <v>3.4249999999999998</v>
      </c>
      <c r="BF17" s="264">
        <v>0.47499999999999998</v>
      </c>
      <c r="BG17" s="265">
        <v>0.86199999999999999</v>
      </c>
      <c r="BH17" s="265">
        <v>0</v>
      </c>
      <c r="BI17" s="265">
        <v>0</v>
      </c>
      <c r="BJ17" s="265">
        <v>6.2E-2</v>
      </c>
      <c r="BK17" s="265">
        <v>0</v>
      </c>
      <c r="BL17" s="265">
        <v>0</v>
      </c>
      <c r="BM17" s="265">
        <v>1.744</v>
      </c>
      <c r="BN17" s="265">
        <v>0.19700000000000001</v>
      </c>
      <c r="BO17" s="265">
        <v>0.224</v>
      </c>
      <c r="BP17" s="266">
        <v>10.117000000000001</v>
      </c>
      <c r="BQ17" s="267">
        <v>16</v>
      </c>
      <c r="BR17" s="268">
        <v>1.391</v>
      </c>
      <c r="BS17" s="280"/>
      <c r="BT17" s="281"/>
      <c r="BU17" s="271">
        <v>17</v>
      </c>
      <c r="BV17" s="272">
        <v>82</v>
      </c>
      <c r="BW17" s="282"/>
      <c r="BX17" s="274">
        <v>163</v>
      </c>
      <c r="BY17" s="272">
        <v>603</v>
      </c>
      <c r="BZ17" s="275">
        <v>0.23150462962962962</v>
      </c>
    </row>
    <row r="18" spans="1:78" x14ac:dyDescent="0.25">
      <c r="A18" s="242">
        <v>8</v>
      </c>
      <c r="B18" s="243" t="s">
        <v>3</v>
      </c>
      <c r="C18" s="244" t="s">
        <v>11</v>
      </c>
      <c r="D18" s="245">
        <v>3</v>
      </c>
      <c r="E18" s="246">
        <v>0</v>
      </c>
      <c r="F18" s="247">
        <v>1</v>
      </c>
      <c r="G18" s="248">
        <v>2</v>
      </c>
      <c r="H18" s="249">
        <v>0</v>
      </c>
      <c r="I18" s="250">
        <v>1</v>
      </c>
      <c r="J18" s="246">
        <v>0</v>
      </c>
      <c r="K18" s="247">
        <v>0</v>
      </c>
      <c r="L18" s="247">
        <v>2</v>
      </c>
      <c r="M18" s="247">
        <v>0</v>
      </c>
      <c r="N18" s="247">
        <v>1</v>
      </c>
      <c r="O18" s="247">
        <v>0</v>
      </c>
      <c r="P18" s="247">
        <v>0</v>
      </c>
      <c r="Q18" s="247">
        <v>0</v>
      </c>
      <c r="R18" s="247">
        <v>0</v>
      </c>
      <c r="S18" s="247">
        <v>0</v>
      </c>
      <c r="T18" s="248">
        <v>0</v>
      </c>
      <c r="U18" s="246">
        <v>3</v>
      </c>
      <c r="V18" s="247">
        <v>0</v>
      </c>
      <c r="W18" s="251">
        <v>0</v>
      </c>
      <c r="X18" s="245">
        <v>3</v>
      </c>
      <c r="Y18" s="252">
        <v>1</v>
      </c>
      <c r="Z18" s="253">
        <v>1</v>
      </c>
      <c r="AA18" s="254">
        <v>0</v>
      </c>
      <c r="AB18" s="245">
        <v>0</v>
      </c>
      <c r="AC18" s="255">
        <v>2</v>
      </c>
      <c r="AD18" s="252">
        <v>2</v>
      </c>
      <c r="AE18" s="254">
        <v>0</v>
      </c>
      <c r="AF18" s="256">
        <v>54</v>
      </c>
      <c r="AG18" s="257">
        <v>0</v>
      </c>
      <c r="AH18" s="258">
        <v>3</v>
      </c>
      <c r="AI18" s="259">
        <v>51</v>
      </c>
      <c r="AJ18" s="257">
        <v>0</v>
      </c>
      <c r="AK18" s="260">
        <v>46</v>
      </c>
      <c r="AL18" s="257">
        <v>0</v>
      </c>
      <c r="AM18" s="258">
        <v>0</v>
      </c>
      <c r="AN18" s="258">
        <v>51</v>
      </c>
      <c r="AO18" s="258">
        <v>0</v>
      </c>
      <c r="AP18" s="258">
        <v>3</v>
      </c>
      <c r="AQ18" s="258">
        <v>0</v>
      </c>
      <c r="AR18" s="258">
        <v>0</v>
      </c>
      <c r="AS18" s="258">
        <v>0</v>
      </c>
      <c r="AT18" s="258">
        <v>0</v>
      </c>
      <c r="AU18" s="258">
        <v>0</v>
      </c>
      <c r="AV18" s="259">
        <v>0</v>
      </c>
      <c r="AW18" s="257">
        <v>54</v>
      </c>
      <c r="AX18" s="258">
        <v>0</v>
      </c>
      <c r="AY18" s="259">
        <v>0</v>
      </c>
      <c r="AZ18" s="261">
        <v>54</v>
      </c>
      <c r="BA18" s="262">
        <v>0</v>
      </c>
      <c r="BB18" s="263">
        <v>4.7910000000000004</v>
      </c>
      <c r="BC18" s="264">
        <v>0</v>
      </c>
      <c r="BD18" s="265">
        <v>0.19600000000000001</v>
      </c>
      <c r="BE18" s="266">
        <v>4.5949999999999998</v>
      </c>
      <c r="BF18" s="264">
        <v>0</v>
      </c>
      <c r="BG18" s="265">
        <v>0</v>
      </c>
      <c r="BH18" s="265">
        <v>4.5949999999999998</v>
      </c>
      <c r="BI18" s="265">
        <v>0</v>
      </c>
      <c r="BJ18" s="265">
        <v>0.19600000000000001</v>
      </c>
      <c r="BK18" s="265">
        <v>0</v>
      </c>
      <c r="BL18" s="265">
        <v>0</v>
      </c>
      <c r="BM18" s="265">
        <v>0</v>
      </c>
      <c r="BN18" s="265">
        <v>0</v>
      </c>
      <c r="BO18" s="265">
        <v>0</v>
      </c>
      <c r="BP18" s="266">
        <v>0</v>
      </c>
      <c r="BQ18" s="267">
        <v>14</v>
      </c>
      <c r="BR18" s="268">
        <v>1.246</v>
      </c>
      <c r="BS18" s="280"/>
      <c r="BT18" s="281"/>
      <c r="BU18" s="271">
        <v>2</v>
      </c>
      <c r="BV18" s="272">
        <v>51</v>
      </c>
      <c r="BW18" s="282"/>
      <c r="BX18" s="274">
        <v>103</v>
      </c>
      <c r="BY18" s="272">
        <v>630</v>
      </c>
      <c r="BZ18" s="275">
        <v>0.24140046296296297</v>
      </c>
    </row>
    <row r="19" spans="1:78" x14ac:dyDescent="0.25">
      <c r="A19" s="276">
        <v>9</v>
      </c>
      <c r="B19" s="243" t="s">
        <v>3</v>
      </c>
      <c r="C19" s="244" t="s">
        <v>12</v>
      </c>
      <c r="D19" s="245">
        <v>3810</v>
      </c>
      <c r="E19" s="246">
        <v>1830</v>
      </c>
      <c r="F19" s="247">
        <v>95</v>
      </c>
      <c r="G19" s="248">
        <v>1885</v>
      </c>
      <c r="H19" s="249">
        <v>1995</v>
      </c>
      <c r="I19" s="250">
        <v>1547</v>
      </c>
      <c r="J19" s="246">
        <v>618</v>
      </c>
      <c r="K19" s="247">
        <v>410</v>
      </c>
      <c r="L19" s="247">
        <v>2</v>
      </c>
      <c r="M19" s="247">
        <v>13</v>
      </c>
      <c r="N19" s="247">
        <v>0</v>
      </c>
      <c r="O19" s="247">
        <v>0</v>
      </c>
      <c r="P19" s="247">
        <v>32</v>
      </c>
      <c r="Q19" s="247">
        <v>1023</v>
      </c>
      <c r="R19" s="247">
        <v>80</v>
      </c>
      <c r="S19" s="247">
        <v>326</v>
      </c>
      <c r="T19" s="248">
        <v>1306</v>
      </c>
      <c r="U19" s="246">
        <v>686</v>
      </c>
      <c r="V19" s="247">
        <v>706</v>
      </c>
      <c r="W19" s="251">
        <v>2418</v>
      </c>
      <c r="X19" s="245">
        <v>2614</v>
      </c>
      <c r="Y19" s="252">
        <v>524</v>
      </c>
      <c r="Z19" s="253">
        <v>1622</v>
      </c>
      <c r="AA19" s="254">
        <v>402</v>
      </c>
      <c r="AB19" s="245">
        <v>190</v>
      </c>
      <c r="AC19" s="255">
        <v>408</v>
      </c>
      <c r="AD19" s="252">
        <v>32</v>
      </c>
      <c r="AE19" s="254">
        <v>376</v>
      </c>
      <c r="AF19" s="256">
        <v>70672</v>
      </c>
      <c r="AG19" s="257">
        <v>39476</v>
      </c>
      <c r="AH19" s="258">
        <v>468</v>
      </c>
      <c r="AI19" s="259">
        <v>30728</v>
      </c>
      <c r="AJ19" s="257">
        <v>37624</v>
      </c>
      <c r="AK19" s="260">
        <v>29909</v>
      </c>
      <c r="AL19" s="257">
        <v>6500</v>
      </c>
      <c r="AM19" s="258">
        <v>10147</v>
      </c>
      <c r="AN19" s="258">
        <v>11</v>
      </c>
      <c r="AO19" s="258">
        <v>599</v>
      </c>
      <c r="AP19" s="258">
        <v>0</v>
      </c>
      <c r="AQ19" s="258">
        <v>0</v>
      </c>
      <c r="AR19" s="258">
        <v>324</v>
      </c>
      <c r="AS19" s="258">
        <v>10077</v>
      </c>
      <c r="AT19" s="258">
        <v>601</v>
      </c>
      <c r="AU19" s="258">
        <v>3646</v>
      </c>
      <c r="AV19" s="259">
        <v>38767</v>
      </c>
      <c r="AW19" s="257">
        <v>43718</v>
      </c>
      <c r="AX19" s="258">
        <v>7021</v>
      </c>
      <c r="AY19" s="259">
        <v>19933</v>
      </c>
      <c r="AZ19" s="261">
        <v>49538</v>
      </c>
      <c r="BA19" s="262">
        <v>20881</v>
      </c>
      <c r="BB19" s="263">
        <v>4108.1639999999998</v>
      </c>
      <c r="BC19" s="264">
        <v>2421.663</v>
      </c>
      <c r="BD19" s="265">
        <v>10.835000000000001</v>
      </c>
      <c r="BE19" s="266">
        <v>1675.6659999999999</v>
      </c>
      <c r="BF19" s="264">
        <v>279.46800000000002</v>
      </c>
      <c r="BG19" s="265">
        <v>617.95799999999997</v>
      </c>
      <c r="BH19" s="265">
        <v>0.13500000000000001</v>
      </c>
      <c r="BI19" s="265">
        <v>37.06</v>
      </c>
      <c r="BJ19" s="265">
        <v>0</v>
      </c>
      <c r="BK19" s="265">
        <v>0</v>
      </c>
      <c r="BL19" s="265">
        <v>14.638999999999999</v>
      </c>
      <c r="BM19" s="265">
        <v>540.12199999999996</v>
      </c>
      <c r="BN19" s="265">
        <v>20.917000000000002</v>
      </c>
      <c r="BO19" s="265">
        <v>159.548</v>
      </c>
      <c r="BP19" s="266">
        <v>2438.317</v>
      </c>
      <c r="BQ19" s="267">
        <v>53</v>
      </c>
      <c r="BR19" s="268">
        <v>2.5840000000000001</v>
      </c>
      <c r="BS19" s="271">
        <v>211</v>
      </c>
      <c r="BT19" s="271">
        <v>35971</v>
      </c>
      <c r="BU19" s="271">
        <v>1561</v>
      </c>
      <c r="BV19" s="272">
        <v>7181</v>
      </c>
      <c r="BW19" s="279">
        <v>0.5</v>
      </c>
      <c r="BX19" s="274">
        <v>705</v>
      </c>
      <c r="BY19" s="272">
        <v>4259</v>
      </c>
      <c r="BZ19" s="275">
        <v>2.5193518518518521</v>
      </c>
    </row>
    <row r="20" spans="1:78" x14ac:dyDescent="0.25">
      <c r="A20" s="242">
        <v>10</v>
      </c>
      <c r="B20" s="243" t="s">
        <v>3</v>
      </c>
      <c r="C20" s="244" t="s">
        <v>13</v>
      </c>
      <c r="D20" s="245">
        <v>2254</v>
      </c>
      <c r="E20" s="246">
        <v>1000</v>
      </c>
      <c r="F20" s="247">
        <v>19</v>
      </c>
      <c r="G20" s="248">
        <v>1235</v>
      </c>
      <c r="H20" s="249">
        <v>1097</v>
      </c>
      <c r="I20" s="250">
        <v>1090</v>
      </c>
      <c r="J20" s="246">
        <v>170</v>
      </c>
      <c r="K20" s="247">
        <v>246</v>
      </c>
      <c r="L20" s="247">
        <v>2</v>
      </c>
      <c r="M20" s="247">
        <v>5</v>
      </c>
      <c r="N20" s="247">
        <v>1</v>
      </c>
      <c r="O20" s="247">
        <v>0</v>
      </c>
      <c r="P20" s="247">
        <v>15</v>
      </c>
      <c r="Q20" s="247">
        <v>192</v>
      </c>
      <c r="R20" s="247">
        <v>22</v>
      </c>
      <c r="S20" s="247">
        <v>231</v>
      </c>
      <c r="T20" s="248">
        <v>1370</v>
      </c>
      <c r="U20" s="246">
        <v>555</v>
      </c>
      <c r="V20" s="247">
        <v>167</v>
      </c>
      <c r="W20" s="251">
        <v>1532</v>
      </c>
      <c r="X20" s="245">
        <v>1270</v>
      </c>
      <c r="Y20" s="252">
        <v>344</v>
      </c>
      <c r="Z20" s="253">
        <v>714</v>
      </c>
      <c r="AA20" s="254">
        <v>201</v>
      </c>
      <c r="AB20" s="245">
        <v>155</v>
      </c>
      <c r="AC20" s="255">
        <v>143</v>
      </c>
      <c r="AD20" s="252">
        <v>29</v>
      </c>
      <c r="AE20" s="254">
        <v>114</v>
      </c>
      <c r="AF20" s="256">
        <v>48755</v>
      </c>
      <c r="AG20" s="257">
        <v>35266</v>
      </c>
      <c r="AH20" s="258">
        <v>223</v>
      </c>
      <c r="AI20" s="259">
        <v>13266</v>
      </c>
      <c r="AJ20" s="257">
        <v>34779</v>
      </c>
      <c r="AK20" s="260">
        <v>13179</v>
      </c>
      <c r="AL20" s="257">
        <v>2441</v>
      </c>
      <c r="AM20" s="258">
        <v>5798</v>
      </c>
      <c r="AN20" s="258">
        <v>4</v>
      </c>
      <c r="AO20" s="258">
        <v>69</v>
      </c>
      <c r="AP20" s="258">
        <v>27</v>
      </c>
      <c r="AQ20" s="258">
        <v>0</v>
      </c>
      <c r="AR20" s="258">
        <v>234</v>
      </c>
      <c r="AS20" s="258">
        <v>5700</v>
      </c>
      <c r="AT20" s="258">
        <v>332</v>
      </c>
      <c r="AU20" s="258">
        <v>1895</v>
      </c>
      <c r="AV20" s="259">
        <v>32255</v>
      </c>
      <c r="AW20" s="257">
        <v>31781</v>
      </c>
      <c r="AX20" s="258">
        <v>4894</v>
      </c>
      <c r="AY20" s="259">
        <v>12080</v>
      </c>
      <c r="AZ20" s="261">
        <v>32214</v>
      </c>
      <c r="BA20" s="262">
        <v>16522</v>
      </c>
      <c r="BB20" s="263">
        <v>1825.3910000000001</v>
      </c>
      <c r="BC20" s="264">
        <v>1242.4739999999999</v>
      </c>
      <c r="BD20" s="265">
        <v>10.298</v>
      </c>
      <c r="BE20" s="266">
        <v>572.61900000000003</v>
      </c>
      <c r="BF20" s="264">
        <v>108.10299999999999</v>
      </c>
      <c r="BG20" s="265">
        <v>228.845</v>
      </c>
      <c r="BH20" s="265">
        <v>0.21299999999999999</v>
      </c>
      <c r="BI20" s="265">
        <v>1.962</v>
      </c>
      <c r="BJ20" s="265">
        <v>0.97499999999999998</v>
      </c>
      <c r="BK20" s="265">
        <v>0</v>
      </c>
      <c r="BL20" s="265">
        <v>10.097</v>
      </c>
      <c r="BM20" s="265">
        <v>215.65799999999999</v>
      </c>
      <c r="BN20" s="265">
        <v>13.882999999999999</v>
      </c>
      <c r="BO20" s="265">
        <v>76.218000000000004</v>
      </c>
      <c r="BP20" s="266">
        <v>1169.4369999999999</v>
      </c>
      <c r="BQ20" s="267">
        <v>31</v>
      </c>
      <c r="BR20" s="268">
        <v>1.145</v>
      </c>
      <c r="BS20" s="271">
        <v>206</v>
      </c>
      <c r="BT20" s="271">
        <v>25672</v>
      </c>
      <c r="BU20" s="271">
        <v>244</v>
      </c>
      <c r="BV20" s="272">
        <v>2380</v>
      </c>
      <c r="BW20" s="279">
        <v>0.4</v>
      </c>
      <c r="BX20" s="274">
        <v>1789</v>
      </c>
      <c r="BY20" s="272">
        <v>10892</v>
      </c>
      <c r="BZ20" s="275">
        <v>4.839884259259259</v>
      </c>
    </row>
    <row r="21" spans="1:78" ht="15.75" thickBot="1" x14ac:dyDescent="0.3">
      <c r="A21" s="283">
        <v>11</v>
      </c>
      <c r="B21" s="284" t="s">
        <v>3</v>
      </c>
      <c r="C21" s="285" t="s">
        <v>14</v>
      </c>
      <c r="D21" s="286">
        <v>16</v>
      </c>
      <c r="E21" s="287">
        <v>11</v>
      </c>
      <c r="F21" s="288">
        <v>0</v>
      </c>
      <c r="G21" s="289">
        <v>5</v>
      </c>
      <c r="H21" s="290">
        <v>7</v>
      </c>
      <c r="I21" s="291">
        <v>4</v>
      </c>
      <c r="J21" s="287">
        <v>2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3</v>
      </c>
      <c r="R21" s="288">
        <v>0</v>
      </c>
      <c r="S21" s="288">
        <v>0</v>
      </c>
      <c r="T21" s="289">
        <v>11</v>
      </c>
      <c r="U21" s="287">
        <v>0</v>
      </c>
      <c r="V21" s="288">
        <v>0</v>
      </c>
      <c r="W21" s="292">
        <v>16</v>
      </c>
      <c r="X21" s="286">
        <v>6</v>
      </c>
      <c r="Y21" s="293">
        <v>3</v>
      </c>
      <c r="Z21" s="294">
        <v>3</v>
      </c>
      <c r="AA21" s="295">
        <v>0</v>
      </c>
      <c r="AB21" s="295">
        <v>2</v>
      </c>
      <c r="AC21" s="296">
        <v>4</v>
      </c>
      <c r="AD21" s="293">
        <v>3</v>
      </c>
      <c r="AE21" s="295">
        <v>1</v>
      </c>
      <c r="AF21" s="297">
        <v>17</v>
      </c>
      <c r="AG21" s="298">
        <v>12</v>
      </c>
      <c r="AH21" s="299">
        <v>0</v>
      </c>
      <c r="AI21" s="300">
        <v>5</v>
      </c>
      <c r="AJ21" s="298">
        <v>8</v>
      </c>
      <c r="AK21" s="301">
        <v>4</v>
      </c>
      <c r="AL21" s="298">
        <v>2</v>
      </c>
      <c r="AM21" s="299">
        <v>0</v>
      </c>
      <c r="AN21" s="299">
        <v>0</v>
      </c>
      <c r="AO21" s="299">
        <v>0</v>
      </c>
      <c r="AP21" s="299">
        <v>0</v>
      </c>
      <c r="AQ21" s="299">
        <v>0</v>
      </c>
      <c r="AR21" s="299">
        <v>0</v>
      </c>
      <c r="AS21" s="299">
        <v>3</v>
      </c>
      <c r="AT21" s="299">
        <v>0</v>
      </c>
      <c r="AU21" s="299">
        <v>0</v>
      </c>
      <c r="AV21" s="300">
        <v>12</v>
      </c>
      <c r="AW21" s="298">
        <v>0</v>
      </c>
      <c r="AX21" s="299">
        <v>0</v>
      </c>
      <c r="AY21" s="300">
        <v>17</v>
      </c>
      <c r="AZ21" s="298">
        <v>15</v>
      </c>
      <c r="BA21" s="300">
        <v>1</v>
      </c>
      <c r="BB21" s="302">
        <v>2.1619999999999999</v>
      </c>
      <c r="BC21" s="303">
        <v>1.7589999999999999</v>
      </c>
      <c r="BD21" s="304">
        <v>0</v>
      </c>
      <c r="BE21" s="305">
        <v>0.40300000000000002</v>
      </c>
      <c r="BF21" s="303">
        <v>0.13400000000000001</v>
      </c>
      <c r="BG21" s="304">
        <v>0</v>
      </c>
      <c r="BH21" s="304">
        <v>0</v>
      </c>
      <c r="BI21" s="304">
        <v>0</v>
      </c>
      <c r="BJ21" s="304">
        <v>0</v>
      </c>
      <c r="BK21" s="304">
        <v>0</v>
      </c>
      <c r="BL21" s="304">
        <v>0</v>
      </c>
      <c r="BM21" s="304">
        <v>0.22700000000000001</v>
      </c>
      <c r="BN21" s="304">
        <v>0</v>
      </c>
      <c r="BO21" s="304">
        <v>0</v>
      </c>
      <c r="BP21" s="305">
        <v>1.8009999999999999</v>
      </c>
      <c r="BQ21" s="306">
        <v>2</v>
      </c>
      <c r="BR21" s="307">
        <v>0.313</v>
      </c>
      <c r="BS21" s="280"/>
      <c r="BT21" s="281"/>
      <c r="BU21" s="308">
        <v>1</v>
      </c>
      <c r="BV21" s="309">
        <v>1</v>
      </c>
      <c r="BW21" s="282"/>
      <c r="BX21" s="310">
        <v>168</v>
      </c>
      <c r="BY21" s="311">
        <v>908</v>
      </c>
      <c r="BZ21" s="312">
        <v>0.38624999999999998</v>
      </c>
    </row>
    <row r="22" spans="1:78" x14ac:dyDescent="0.25">
      <c r="A22" s="313">
        <v>12</v>
      </c>
      <c r="B22" s="314" t="s">
        <v>15</v>
      </c>
      <c r="C22" s="315" t="s">
        <v>16</v>
      </c>
      <c r="D22" s="245">
        <v>4647</v>
      </c>
      <c r="E22" s="246">
        <v>1757</v>
      </c>
      <c r="F22" s="247">
        <v>55</v>
      </c>
      <c r="G22" s="248">
        <v>2835</v>
      </c>
      <c r="H22" s="249">
        <v>1804</v>
      </c>
      <c r="I22" s="250">
        <v>2618</v>
      </c>
      <c r="J22" s="246">
        <v>595</v>
      </c>
      <c r="K22" s="247">
        <v>723</v>
      </c>
      <c r="L22" s="247">
        <v>2</v>
      </c>
      <c r="M22" s="247">
        <v>70</v>
      </c>
      <c r="N22" s="247">
        <v>0</v>
      </c>
      <c r="O22" s="247">
        <v>0</v>
      </c>
      <c r="P22" s="247">
        <v>33</v>
      </c>
      <c r="Q22" s="247">
        <v>1081</v>
      </c>
      <c r="R22" s="247">
        <v>110</v>
      </c>
      <c r="S22" s="247">
        <v>305</v>
      </c>
      <c r="T22" s="248">
        <v>1728</v>
      </c>
      <c r="U22" s="246">
        <v>785</v>
      </c>
      <c r="V22" s="247">
        <v>593</v>
      </c>
      <c r="W22" s="251">
        <v>3269</v>
      </c>
      <c r="X22" s="245">
        <v>2462</v>
      </c>
      <c r="Y22" s="316">
        <v>486</v>
      </c>
      <c r="Z22" s="317">
        <v>1444</v>
      </c>
      <c r="AA22" s="318">
        <v>504</v>
      </c>
      <c r="AB22" s="318">
        <v>172</v>
      </c>
      <c r="AC22" s="319">
        <v>180</v>
      </c>
      <c r="AD22" s="316">
        <v>33</v>
      </c>
      <c r="AE22" s="318">
        <v>147</v>
      </c>
      <c r="AF22" s="256">
        <v>147592</v>
      </c>
      <c r="AG22" s="257">
        <v>75475</v>
      </c>
      <c r="AH22" s="258">
        <v>479</v>
      </c>
      <c r="AI22" s="259">
        <v>71638</v>
      </c>
      <c r="AJ22" s="257">
        <v>72083</v>
      </c>
      <c r="AK22" s="260">
        <v>70481</v>
      </c>
      <c r="AL22" s="257">
        <v>12573</v>
      </c>
      <c r="AM22" s="258">
        <v>25964</v>
      </c>
      <c r="AN22" s="258">
        <v>11</v>
      </c>
      <c r="AO22" s="258">
        <v>2614</v>
      </c>
      <c r="AP22" s="258">
        <v>0</v>
      </c>
      <c r="AQ22" s="258">
        <v>0</v>
      </c>
      <c r="AR22" s="258">
        <v>676</v>
      </c>
      <c r="AS22" s="258">
        <v>21953</v>
      </c>
      <c r="AT22" s="258">
        <v>1508</v>
      </c>
      <c r="AU22" s="258">
        <v>3181</v>
      </c>
      <c r="AV22" s="259">
        <v>79112</v>
      </c>
      <c r="AW22" s="257">
        <v>84568</v>
      </c>
      <c r="AX22" s="258">
        <v>24799</v>
      </c>
      <c r="AY22" s="259">
        <v>38225</v>
      </c>
      <c r="AZ22" s="257">
        <v>112710</v>
      </c>
      <c r="BA22" s="259">
        <v>34818</v>
      </c>
      <c r="BB22" s="263">
        <v>353.45831500000003</v>
      </c>
      <c r="BC22" s="264">
        <v>156.115128</v>
      </c>
      <c r="BD22" s="265">
        <v>0.757378</v>
      </c>
      <c r="BE22" s="266">
        <v>196.58580900000001</v>
      </c>
      <c r="BF22" s="264">
        <v>31.023702</v>
      </c>
      <c r="BG22" s="265">
        <v>64.027557000000002</v>
      </c>
      <c r="BH22" s="265">
        <v>2.1250000000000002E-2</v>
      </c>
      <c r="BI22" s="265">
        <v>7.5220700000000003</v>
      </c>
      <c r="BJ22" s="265">
        <v>0</v>
      </c>
      <c r="BK22" s="265">
        <v>0</v>
      </c>
      <c r="BL22" s="265">
        <v>1.9703790000000001</v>
      </c>
      <c r="BM22" s="265">
        <v>43.024147999999997</v>
      </c>
      <c r="BN22" s="265">
        <v>3.526583</v>
      </c>
      <c r="BO22" s="265">
        <v>6.808338</v>
      </c>
      <c r="BP22" s="266">
        <v>195.534288</v>
      </c>
      <c r="BQ22" s="267">
        <v>59</v>
      </c>
      <c r="BR22" s="268">
        <v>0.18214900000000001</v>
      </c>
      <c r="BS22" s="320">
        <v>211</v>
      </c>
      <c r="BT22" s="320">
        <v>62143</v>
      </c>
      <c r="BU22" s="320">
        <v>681</v>
      </c>
      <c r="BV22" s="240">
        <v>3498</v>
      </c>
      <c r="BW22" s="321">
        <v>0.4</v>
      </c>
      <c r="BX22" s="322">
        <v>145</v>
      </c>
      <c r="BY22" s="323">
        <v>1650</v>
      </c>
      <c r="BZ22" s="241">
        <v>0.61960648148148145</v>
      </c>
    </row>
    <row r="23" spans="1:78" x14ac:dyDescent="0.25">
      <c r="A23" s="324">
        <v>13</v>
      </c>
      <c r="B23" s="314" t="s">
        <v>15</v>
      </c>
      <c r="C23" s="315" t="s">
        <v>17</v>
      </c>
      <c r="D23" s="245">
        <v>1834</v>
      </c>
      <c r="E23" s="246">
        <v>1564</v>
      </c>
      <c r="F23" s="247">
        <v>1</v>
      </c>
      <c r="G23" s="248">
        <v>269</v>
      </c>
      <c r="H23" s="249">
        <v>1488</v>
      </c>
      <c r="I23" s="250">
        <v>280</v>
      </c>
      <c r="J23" s="246">
        <v>55</v>
      </c>
      <c r="K23" s="247">
        <v>307</v>
      </c>
      <c r="L23" s="247">
        <v>0</v>
      </c>
      <c r="M23" s="247">
        <v>5</v>
      </c>
      <c r="N23" s="247">
        <v>0</v>
      </c>
      <c r="O23" s="247">
        <v>0</v>
      </c>
      <c r="P23" s="247">
        <v>8</v>
      </c>
      <c r="Q23" s="247">
        <v>1309</v>
      </c>
      <c r="R23" s="247">
        <v>26</v>
      </c>
      <c r="S23" s="247">
        <v>6</v>
      </c>
      <c r="T23" s="248">
        <v>118</v>
      </c>
      <c r="U23" s="246">
        <v>502</v>
      </c>
      <c r="V23" s="247">
        <v>398</v>
      </c>
      <c r="W23" s="251">
        <v>934</v>
      </c>
      <c r="X23" s="245">
        <v>963</v>
      </c>
      <c r="Y23" s="252">
        <v>85</v>
      </c>
      <c r="Z23" s="253">
        <v>729</v>
      </c>
      <c r="AA23" s="277">
        <v>150</v>
      </c>
      <c r="AB23" s="245">
        <v>90</v>
      </c>
      <c r="AC23" s="255">
        <v>141</v>
      </c>
      <c r="AD23" s="252">
        <v>26</v>
      </c>
      <c r="AE23" s="254">
        <v>115</v>
      </c>
      <c r="AF23" s="256">
        <v>68939</v>
      </c>
      <c r="AG23" s="257">
        <v>59649</v>
      </c>
      <c r="AH23" s="258">
        <v>8</v>
      </c>
      <c r="AI23" s="259">
        <v>9282</v>
      </c>
      <c r="AJ23" s="257">
        <v>56985</v>
      </c>
      <c r="AK23" s="260">
        <v>9743</v>
      </c>
      <c r="AL23" s="257">
        <v>1267</v>
      </c>
      <c r="AM23" s="258">
        <v>13831</v>
      </c>
      <c r="AN23" s="258">
        <v>0</v>
      </c>
      <c r="AO23" s="258">
        <v>122</v>
      </c>
      <c r="AP23" s="258">
        <v>0</v>
      </c>
      <c r="AQ23" s="258">
        <v>0</v>
      </c>
      <c r="AR23" s="258">
        <v>252</v>
      </c>
      <c r="AS23" s="258">
        <v>45981</v>
      </c>
      <c r="AT23" s="258">
        <v>1505</v>
      </c>
      <c r="AU23" s="258">
        <v>178</v>
      </c>
      <c r="AV23" s="259">
        <v>5803</v>
      </c>
      <c r="AW23" s="257">
        <v>34770</v>
      </c>
      <c r="AX23" s="258">
        <v>7872</v>
      </c>
      <c r="AY23" s="259">
        <v>26297</v>
      </c>
      <c r="AZ23" s="261">
        <v>46686</v>
      </c>
      <c r="BA23" s="262">
        <v>22141</v>
      </c>
      <c r="BB23" s="263">
        <v>40.928198999999999</v>
      </c>
      <c r="BC23" s="264">
        <v>32.280377000000001</v>
      </c>
      <c r="BD23" s="265">
        <v>5.3749999999999996E-3</v>
      </c>
      <c r="BE23" s="266">
        <v>8.6424470000000007</v>
      </c>
      <c r="BF23" s="264">
        <v>0.736039</v>
      </c>
      <c r="BG23" s="265">
        <v>8.6728260000000006</v>
      </c>
      <c r="BH23" s="265">
        <v>0</v>
      </c>
      <c r="BI23" s="265">
        <v>0.19114900000000001</v>
      </c>
      <c r="BJ23" s="265">
        <v>0</v>
      </c>
      <c r="BK23" s="265">
        <v>0</v>
      </c>
      <c r="BL23" s="265">
        <v>0.26062099999999999</v>
      </c>
      <c r="BM23" s="265">
        <v>25.587118</v>
      </c>
      <c r="BN23" s="265">
        <v>0.939133</v>
      </c>
      <c r="BO23" s="265">
        <v>0.205488</v>
      </c>
      <c r="BP23" s="266">
        <v>4.3358249999999998</v>
      </c>
      <c r="BQ23" s="267">
        <v>28</v>
      </c>
      <c r="BR23" s="325">
        <v>3.9154000000000001E-2</v>
      </c>
      <c r="BS23" s="271">
        <v>172</v>
      </c>
      <c r="BT23" s="271">
        <v>25483</v>
      </c>
      <c r="BU23" s="271">
        <v>420</v>
      </c>
      <c r="BV23" s="272">
        <v>4265</v>
      </c>
      <c r="BW23" s="279">
        <v>0.37</v>
      </c>
      <c r="BX23" s="274">
        <v>199</v>
      </c>
      <c r="BY23" s="272">
        <v>1403</v>
      </c>
      <c r="BZ23" s="275">
        <v>0.65657407407407409</v>
      </c>
    </row>
    <row r="24" spans="1:78" x14ac:dyDescent="0.25">
      <c r="A24" s="313">
        <v>14</v>
      </c>
      <c r="B24" s="314" t="s">
        <v>15</v>
      </c>
      <c r="C24" s="315" t="s">
        <v>18</v>
      </c>
      <c r="D24" s="245">
        <v>940</v>
      </c>
      <c r="E24" s="246">
        <v>925</v>
      </c>
      <c r="F24" s="247">
        <v>1</v>
      </c>
      <c r="G24" s="248">
        <v>14</v>
      </c>
      <c r="H24" s="249">
        <v>859</v>
      </c>
      <c r="I24" s="250">
        <v>65</v>
      </c>
      <c r="J24" s="246">
        <v>16</v>
      </c>
      <c r="K24" s="247">
        <v>83</v>
      </c>
      <c r="L24" s="247">
        <v>0</v>
      </c>
      <c r="M24" s="247">
        <v>0</v>
      </c>
      <c r="N24" s="247">
        <v>0</v>
      </c>
      <c r="O24" s="247">
        <v>0</v>
      </c>
      <c r="P24" s="247">
        <v>6</v>
      </c>
      <c r="Q24" s="247">
        <v>211</v>
      </c>
      <c r="R24" s="247">
        <v>7</v>
      </c>
      <c r="S24" s="247">
        <v>32</v>
      </c>
      <c r="T24" s="248">
        <v>585</v>
      </c>
      <c r="U24" s="246">
        <v>250</v>
      </c>
      <c r="V24" s="247">
        <v>83</v>
      </c>
      <c r="W24" s="251">
        <v>607</v>
      </c>
      <c r="X24" s="245">
        <v>514</v>
      </c>
      <c r="Y24" s="252">
        <v>119</v>
      </c>
      <c r="Z24" s="253">
        <v>311</v>
      </c>
      <c r="AA24" s="254">
        <v>83</v>
      </c>
      <c r="AB24" s="245">
        <v>161</v>
      </c>
      <c r="AC24" s="255">
        <v>100</v>
      </c>
      <c r="AD24" s="252">
        <v>27</v>
      </c>
      <c r="AE24" s="254">
        <v>73</v>
      </c>
      <c r="AF24" s="256">
        <v>152470</v>
      </c>
      <c r="AG24" s="257">
        <v>151961</v>
      </c>
      <c r="AH24" s="258">
        <v>4</v>
      </c>
      <c r="AI24" s="259">
        <v>505</v>
      </c>
      <c r="AJ24" s="257">
        <v>137650</v>
      </c>
      <c r="AK24" s="260">
        <v>13003</v>
      </c>
      <c r="AL24" s="257">
        <v>710</v>
      </c>
      <c r="AM24" s="258">
        <v>16843</v>
      </c>
      <c r="AN24" s="258">
        <v>0</v>
      </c>
      <c r="AO24" s="258">
        <v>0</v>
      </c>
      <c r="AP24" s="258">
        <v>0</v>
      </c>
      <c r="AQ24" s="258">
        <v>0</v>
      </c>
      <c r="AR24" s="258">
        <v>548</v>
      </c>
      <c r="AS24" s="258">
        <v>29104</v>
      </c>
      <c r="AT24" s="258">
        <v>229</v>
      </c>
      <c r="AU24" s="258">
        <v>1545</v>
      </c>
      <c r="AV24" s="259">
        <v>103491</v>
      </c>
      <c r="AW24" s="257">
        <v>102212</v>
      </c>
      <c r="AX24" s="258">
        <v>13050</v>
      </c>
      <c r="AY24" s="259">
        <v>37208</v>
      </c>
      <c r="AZ24" s="261">
        <v>84996</v>
      </c>
      <c r="BA24" s="262">
        <v>67273</v>
      </c>
      <c r="BB24" s="263">
        <v>0</v>
      </c>
      <c r="BC24" s="264">
        <v>0</v>
      </c>
      <c r="BD24" s="265">
        <v>0</v>
      </c>
      <c r="BE24" s="266">
        <v>0</v>
      </c>
      <c r="BF24" s="264">
        <v>0</v>
      </c>
      <c r="BG24" s="265">
        <v>0</v>
      </c>
      <c r="BH24" s="265">
        <v>0</v>
      </c>
      <c r="BI24" s="265">
        <v>0</v>
      </c>
      <c r="BJ24" s="265">
        <v>0</v>
      </c>
      <c r="BK24" s="265">
        <v>0</v>
      </c>
      <c r="BL24" s="265">
        <v>0</v>
      </c>
      <c r="BM24" s="265">
        <v>0</v>
      </c>
      <c r="BN24" s="265">
        <v>0</v>
      </c>
      <c r="BO24" s="265">
        <v>0</v>
      </c>
      <c r="BP24" s="266">
        <v>0</v>
      </c>
      <c r="BQ24" s="267">
        <v>126</v>
      </c>
      <c r="BR24" s="325">
        <v>0</v>
      </c>
      <c r="BS24" s="271">
        <v>190</v>
      </c>
      <c r="BT24" s="271">
        <v>85868</v>
      </c>
      <c r="BU24" s="271">
        <v>88</v>
      </c>
      <c r="BV24" s="272">
        <v>1607</v>
      </c>
      <c r="BW24" s="279">
        <v>0.63</v>
      </c>
      <c r="BX24" s="274">
        <v>189</v>
      </c>
      <c r="BY24" s="272">
        <v>403</v>
      </c>
      <c r="BZ24" s="275">
        <v>0.19340277777777778</v>
      </c>
    </row>
    <row r="25" spans="1:78" x14ac:dyDescent="0.25">
      <c r="A25" s="324">
        <v>15</v>
      </c>
      <c r="B25" s="314" t="s">
        <v>15</v>
      </c>
      <c r="C25" s="315" t="s">
        <v>19</v>
      </c>
      <c r="D25" s="245">
        <v>620</v>
      </c>
      <c r="E25" s="246">
        <v>165</v>
      </c>
      <c r="F25" s="247">
        <v>4</v>
      </c>
      <c r="G25" s="248">
        <v>451</v>
      </c>
      <c r="H25" s="249">
        <v>172</v>
      </c>
      <c r="I25" s="250">
        <v>401</v>
      </c>
      <c r="J25" s="246">
        <v>100</v>
      </c>
      <c r="K25" s="247">
        <v>103</v>
      </c>
      <c r="L25" s="247">
        <v>1</v>
      </c>
      <c r="M25" s="247">
        <v>7</v>
      </c>
      <c r="N25" s="247">
        <v>0</v>
      </c>
      <c r="O25" s="247">
        <v>0</v>
      </c>
      <c r="P25" s="247">
        <v>2</v>
      </c>
      <c r="Q25" s="247">
        <v>85</v>
      </c>
      <c r="R25" s="247">
        <v>10</v>
      </c>
      <c r="S25" s="247">
        <v>30</v>
      </c>
      <c r="T25" s="248">
        <v>282</v>
      </c>
      <c r="U25" s="246">
        <v>297</v>
      </c>
      <c r="V25" s="247">
        <v>152</v>
      </c>
      <c r="W25" s="251">
        <v>171</v>
      </c>
      <c r="X25" s="245">
        <v>445</v>
      </c>
      <c r="Y25" s="252">
        <v>124</v>
      </c>
      <c r="Z25" s="253">
        <v>226</v>
      </c>
      <c r="AA25" s="254">
        <v>93</v>
      </c>
      <c r="AB25" s="245">
        <v>27</v>
      </c>
      <c r="AC25" s="255">
        <v>72</v>
      </c>
      <c r="AD25" s="252">
        <v>20</v>
      </c>
      <c r="AE25" s="254">
        <v>52</v>
      </c>
      <c r="AF25" s="256">
        <v>37763</v>
      </c>
      <c r="AG25" s="257">
        <v>11754</v>
      </c>
      <c r="AH25" s="258">
        <v>20</v>
      </c>
      <c r="AI25" s="259">
        <v>25989</v>
      </c>
      <c r="AJ25" s="257">
        <v>11317</v>
      </c>
      <c r="AK25" s="260">
        <v>23814</v>
      </c>
      <c r="AL25" s="257">
        <v>4777</v>
      </c>
      <c r="AM25" s="258">
        <v>7524</v>
      </c>
      <c r="AN25" s="258">
        <v>10</v>
      </c>
      <c r="AO25" s="258">
        <v>636</v>
      </c>
      <c r="AP25" s="258">
        <v>0</v>
      </c>
      <c r="AQ25" s="258">
        <v>0</v>
      </c>
      <c r="AR25" s="258">
        <v>41</v>
      </c>
      <c r="AS25" s="258">
        <v>4511</v>
      </c>
      <c r="AT25" s="258">
        <v>296</v>
      </c>
      <c r="AU25" s="258">
        <v>899</v>
      </c>
      <c r="AV25" s="259">
        <v>19069</v>
      </c>
      <c r="AW25" s="257">
        <v>34471</v>
      </c>
      <c r="AX25" s="258">
        <v>1619</v>
      </c>
      <c r="AY25" s="259">
        <v>1673</v>
      </c>
      <c r="AZ25" s="261">
        <v>31428</v>
      </c>
      <c r="BA25" s="262">
        <v>6335</v>
      </c>
      <c r="BB25" s="263">
        <v>69.254904999999994</v>
      </c>
      <c r="BC25" s="264">
        <v>21.699584999999999</v>
      </c>
      <c r="BD25" s="265">
        <v>5.2096000000000003E-2</v>
      </c>
      <c r="BE25" s="266">
        <v>47.503224000000003</v>
      </c>
      <c r="BF25" s="264">
        <v>9.0590480000000007</v>
      </c>
      <c r="BG25" s="265">
        <v>15.250499</v>
      </c>
      <c r="BH25" s="265">
        <v>3.0969E-2</v>
      </c>
      <c r="BI25" s="265">
        <v>1.134361</v>
      </c>
      <c r="BJ25" s="265">
        <v>0</v>
      </c>
      <c r="BK25" s="265">
        <v>0</v>
      </c>
      <c r="BL25" s="265">
        <v>2.1519E-2</v>
      </c>
      <c r="BM25" s="265">
        <v>9.0538740000000004</v>
      </c>
      <c r="BN25" s="265">
        <v>0.67362699999999998</v>
      </c>
      <c r="BO25" s="265">
        <v>1.7034849999999999</v>
      </c>
      <c r="BP25" s="266">
        <v>32.327522999999999</v>
      </c>
      <c r="BQ25" s="267">
        <v>33</v>
      </c>
      <c r="BR25" s="325">
        <v>8.9488999999999999E-2</v>
      </c>
      <c r="BS25" s="271">
        <v>207</v>
      </c>
      <c r="BT25" s="271">
        <v>31160</v>
      </c>
      <c r="BU25" s="271">
        <v>15</v>
      </c>
      <c r="BV25" s="272">
        <v>116</v>
      </c>
      <c r="BW25" s="279">
        <v>0.73</v>
      </c>
      <c r="BX25" s="274">
        <v>172</v>
      </c>
      <c r="BY25" s="272">
        <v>5518</v>
      </c>
      <c r="BZ25" s="275">
        <v>1.7797569444444445</v>
      </c>
    </row>
    <row r="26" spans="1:78" x14ac:dyDescent="0.25">
      <c r="A26" s="313">
        <v>16</v>
      </c>
      <c r="B26" s="314" t="s">
        <v>15</v>
      </c>
      <c r="C26" s="315" t="s">
        <v>20</v>
      </c>
      <c r="D26" s="245">
        <v>4450</v>
      </c>
      <c r="E26" s="246">
        <v>1224</v>
      </c>
      <c r="F26" s="247">
        <v>81</v>
      </c>
      <c r="G26" s="248">
        <v>3145</v>
      </c>
      <c r="H26" s="249">
        <v>1368</v>
      </c>
      <c r="I26" s="250">
        <v>2852</v>
      </c>
      <c r="J26" s="246">
        <v>733</v>
      </c>
      <c r="K26" s="247">
        <v>728</v>
      </c>
      <c r="L26" s="247">
        <v>8</v>
      </c>
      <c r="M26" s="247">
        <v>49</v>
      </c>
      <c r="N26" s="247">
        <v>0</v>
      </c>
      <c r="O26" s="247">
        <v>0</v>
      </c>
      <c r="P26" s="247">
        <v>12</v>
      </c>
      <c r="Q26" s="247">
        <v>852</v>
      </c>
      <c r="R26" s="247">
        <v>94</v>
      </c>
      <c r="S26" s="247">
        <v>404</v>
      </c>
      <c r="T26" s="248">
        <v>1570</v>
      </c>
      <c r="U26" s="246">
        <v>1227</v>
      </c>
      <c r="V26" s="247">
        <v>507</v>
      </c>
      <c r="W26" s="251">
        <v>2716</v>
      </c>
      <c r="X26" s="245">
        <v>2686</v>
      </c>
      <c r="Y26" s="252">
        <v>618</v>
      </c>
      <c r="Z26" s="253">
        <v>1501</v>
      </c>
      <c r="AA26" s="254">
        <v>515</v>
      </c>
      <c r="AB26" s="245">
        <v>120</v>
      </c>
      <c r="AC26" s="255">
        <v>265</v>
      </c>
      <c r="AD26" s="252">
        <v>30</v>
      </c>
      <c r="AE26" s="254">
        <v>235</v>
      </c>
      <c r="AF26" s="256">
        <v>118880</v>
      </c>
      <c r="AG26" s="257">
        <v>44216</v>
      </c>
      <c r="AH26" s="258">
        <v>599</v>
      </c>
      <c r="AI26" s="259">
        <v>74065</v>
      </c>
      <c r="AJ26" s="257">
        <v>45158</v>
      </c>
      <c r="AK26" s="260">
        <v>67883</v>
      </c>
      <c r="AL26" s="257">
        <v>16446</v>
      </c>
      <c r="AM26" s="258">
        <v>21524</v>
      </c>
      <c r="AN26" s="258">
        <v>71</v>
      </c>
      <c r="AO26" s="258">
        <v>2569</v>
      </c>
      <c r="AP26" s="258">
        <v>0</v>
      </c>
      <c r="AQ26" s="258">
        <v>0</v>
      </c>
      <c r="AR26" s="258">
        <v>256</v>
      </c>
      <c r="AS26" s="258">
        <v>18557</v>
      </c>
      <c r="AT26" s="258">
        <v>1646</v>
      </c>
      <c r="AU26" s="258">
        <v>4630</v>
      </c>
      <c r="AV26" s="259">
        <v>53181</v>
      </c>
      <c r="AW26" s="257">
        <v>93745</v>
      </c>
      <c r="AX26" s="258">
        <v>7677</v>
      </c>
      <c r="AY26" s="259">
        <v>17458</v>
      </c>
      <c r="AZ26" s="261">
        <v>93770</v>
      </c>
      <c r="BA26" s="262">
        <v>24991</v>
      </c>
      <c r="BB26" s="263">
        <v>351.524562</v>
      </c>
      <c r="BC26" s="264">
        <v>126.256449</v>
      </c>
      <c r="BD26" s="265">
        <v>1.291112</v>
      </c>
      <c r="BE26" s="266">
        <v>223.977001</v>
      </c>
      <c r="BF26" s="264">
        <v>50.021636999999998</v>
      </c>
      <c r="BG26" s="265">
        <v>67.909740999999997</v>
      </c>
      <c r="BH26" s="265">
        <v>0.146151</v>
      </c>
      <c r="BI26" s="265">
        <v>6.8018669999999997</v>
      </c>
      <c r="BJ26" s="265">
        <v>0</v>
      </c>
      <c r="BK26" s="265">
        <v>0</v>
      </c>
      <c r="BL26" s="265">
        <v>0.908161</v>
      </c>
      <c r="BM26" s="265">
        <v>46.740492000000003</v>
      </c>
      <c r="BN26" s="265">
        <v>6.2179209999999996</v>
      </c>
      <c r="BO26" s="265">
        <v>12.570478</v>
      </c>
      <c r="BP26" s="266">
        <v>160.20811399999999</v>
      </c>
      <c r="BQ26" s="267">
        <v>51</v>
      </c>
      <c r="BR26" s="325">
        <v>0.16086500000000001</v>
      </c>
      <c r="BS26" s="271">
        <v>438</v>
      </c>
      <c r="BT26" s="271">
        <v>76319</v>
      </c>
      <c r="BU26" s="271">
        <v>1134</v>
      </c>
      <c r="BV26" s="272">
        <v>8228</v>
      </c>
      <c r="BW26" s="279">
        <v>0.44</v>
      </c>
      <c r="BX26" s="274">
        <v>426</v>
      </c>
      <c r="BY26" s="272">
        <v>8270</v>
      </c>
      <c r="BZ26" s="275">
        <v>2.564351851851852</v>
      </c>
    </row>
    <row r="27" spans="1:78" x14ac:dyDescent="0.25">
      <c r="A27" s="324">
        <v>17</v>
      </c>
      <c r="B27" s="314" t="s">
        <v>15</v>
      </c>
      <c r="C27" s="315" t="s">
        <v>21</v>
      </c>
      <c r="D27" s="245">
        <v>3007</v>
      </c>
      <c r="E27" s="246">
        <v>992</v>
      </c>
      <c r="F27" s="247">
        <v>21</v>
      </c>
      <c r="G27" s="248">
        <v>1994</v>
      </c>
      <c r="H27" s="249">
        <v>978</v>
      </c>
      <c r="I27" s="250">
        <v>1890</v>
      </c>
      <c r="J27" s="246">
        <v>375</v>
      </c>
      <c r="K27" s="247">
        <v>593</v>
      </c>
      <c r="L27" s="247">
        <v>4</v>
      </c>
      <c r="M27" s="247">
        <v>10</v>
      </c>
      <c r="N27" s="247">
        <v>0</v>
      </c>
      <c r="O27" s="247">
        <v>0</v>
      </c>
      <c r="P27" s="247">
        <v>11</v>
      </c>
      <c r="Q27" s="247">
        <v>368</v>
      </c>
      <c r="R27" s="247">
        <v>45</v>
      </c>
      <c r="S27" s="247">
        <v>137</v>
      </c>
      <c r="T27" s="248">
        <v>1464</v>
      </c>
      <c r="U27" s="246">
        <v>471</v>
      </c>
      <c r="V27" s="247">
        <v>368</v>
      </c>
      <c r="W27" s="251">
        <v>2168</v>
      </c>
      <c r="X27" s="245">
        <v>1378</v>
      </c>
      <c r="Y27" s="252">
        <v>310</v>
      </c>
      <c r="Z27" s="253">
        <v>676</v>
      </c>
      <c r="AA27" s="254">
        <v>385</v>
      </c>
      <c r="AB27" s="245">
        <v>71</v>
      </c>
      <c r="AC27" s="255">
        <v>119</v>
      </c>
      <c r="AD27" s="252">
        <v>28</v>
      </c>
      <c r="AE27" s="277">
        <v>91</v>
      </c>
      <c r="AF27" s="256">
        <v>132353</v>
      </c>
      <c r="AG27" s="257">
        <v>58256</v>
      </c>
      <c r="AH27" s="258">
        <v>511</v>
      </c>
      <c r="AI27" s="259">
        <v>73586</v>
      </c>
      <c r="AJ27" s="257">
        <v>56888</v>
      </c>
      <c r="AK27" s="260">
        <v>71466</v>
      </c>
      <c r="AL27" s="257">
        <v>17489</v>
      </c>
      <c r="AM27" s="258">
        <v>21893</v>
      </c>
      <c r="AN27" s="258">
        <v>16</v>
      </c>
      <c r="AO27" s="258">
        <v>273</v>
      </c>
      <c r="AP27" s="258">
        <v>0</v>
      </c>
      <c r="AQ27" s="258">
        <v>0</v>
      </c>
      <c r="AR27" s="258">
        <v>87</v>
      </c>
      <c r="AS27" s="258">
        <v>6174</v>
      </c>
      <c r="AT27" s="258">
        <v>1879</v>
      </c>
      <c r="AU27" s="258">
        <v>3040</v>
      </c>
      <c r="AV27" s="259">
        <v>81502</v>
      </c>
      <c r="AW27" s="257">
        <v>105546</v>
      </c>
      <c r="AX27" s="258">
        <v>6479</v>
      </c>
      <c r="AY27" s="259">
        <v>20328</v>
      </c>
      <c r="AZ27" s="261">
        <v>98928</v>
      </c>
      <c r="BA27" s="262">
        <v>33407</v>
      </c>
      <c r="BB27" s="263">
        <v>1455.336595</v>
      </c>
      <c r="BC27" s="264">
        <v>460.09677499999998</v>
      </c>
      <c r="BD27" s="265">
        <v>5.8565180000000003</v>
      </c>
      <c r="BE27" s="266">
        <v>989.38330199999996</v>
      </c>
      <c r="BF27" s="264">
        <v>219.75125299999999</v>
      </c>
      <c r="BG27" s="265">
        <v>252.60873599999999</v>
      </c>
      <c r="BH27" s="265">
        <v>8.2086999999999993E-2</v>
      </c>
      <c r="BI27" s="265">
        <v>3.3397809999999999</v>
      </c>
      <c r="BJ27" s="265">
        <v>0</v>
      </c>
      <c r="BK27" s="265">
        <v>0</v>
      </c>
      <c r="BL27" s="265">
        <v>1.1419280000000001</v>
      </c>
      <c r="BM27" s="265">
        <v>67.640728999999993</v>
      </c>
      <c r="BN27" s="265">
        <v>24.180599000000001</v>
      </c>
      <c r="BO27" s="265">
        <v>28.825590999999999</v>
      </c>
      <c r="BP27" s="266">
        <v>857.76589100000001</v>
      </c>
      <c r="BQ27" s="267">
        <v>71</v>
      </c>
      <c r="BR27" s="325">
        <v>0.90065799999999996</v>
      </c>
      <c r="BS27" s="271">
        <v>212</v>
      </c>
      <c r="BT27" s="271">
        <v>76166</v>
      </c>
      <c r="BU27" s="271">
        <v>675</v>
      </c>
      <c r="BV27" s="272">
        <v>6959</v>
      </c>
      <c r="BW27" s="279">
        <v>0.51</v>
      </c>
      <c r="BX27" s="274">
        <v>28</v>
      </c>
      <c r="BY27" s="272">
        <v>30</v>
      </c>
      <c r="BZ27" s="275">
        <v>1.5717592592592592E-2</v>
      </c>
    </row>
    <row r="28" spans="1:78" x14ac:dyDescent="0.25">
      <c r="A28" s="313">
        <v>18</v>
      </c>
      <c r="B28" s="314" t="s">
        <v>15</v>
      </c>
      <c r="C28" s="315" t="s">
        <v>22</v>
      </c>
      <c r="D28" s="245">
        <v>1668</v>
      </c>
      <c r="E28" s="246">
        <v>596</v>
      </c>
      <c r="F28" s="247">
        <v>17</v>
      </c>
      <c r="G28" s="248">
        <v>1055</v>
      </c>
      <c r="H28" s="249">
        <v>597</v>
      </c>
      <c r="I28" s="250">
        <v>1023</v>
      </c>
      <c r="J28" s="246">
        <v>228</v>
      </c>
      <c r="K28" s="247">
        <v>135</v>
      </c>
      <c r="L28" s="247">
        <v>4</v>
      </c>
      <c r="M28" s="247">
        <v>0</v>
      </c>
      <c r="N28" s="247">
        <v>0</v>
      </c>
      <c r="O28" s="247">
        <v>0</v>
      </c>
      <c r="P28" s="247">
        <v>7</v>
      </c>
      <c r="Q28" s="247">
        <v>17</v>
      </c>
      <c r="R28" s="247">
        <v>17</v>
      </c>
      <c r="S28" s="247">
        <v>101</v>
      </c>
      <c r="T28" s="248">
        <v>1159</v>
      </c>
      <c r="U28" s="246">
        <v>161</v>
      </c>
      <c r="V28" s="247">
        <v>81</v>
      </c>
      <c r="W28" s="251">
        <v>1426</v>
      </c>
      <c r="X28" s="245">
        <v>832</v>
      </c>
      <c r="Y28" s="252">
        <v>263</v>
      </c>
      <c r="Z28" s="253">
        <v>420</v>
      </c>
      <c r="AA28" s="254">
        <v>138</v>
      </c>
      <c r="AB28" s="245">
        <v>103</v>
      </c>
      <c r="AC28" s="255">
        <v>74</v>
      </c>
      <c r="AD28" s="252">
        <v>26</v>
      </c>
      <c r="AE28" s="254">
        <v>48</v>
      </c>
      <c r="AF28" s="256">
        <v>128823</v>
      </c>
      <c r="AG28" s="257">
        <v>54407</v>
      </c>
      <c r="AH28" s="258">
        <v>359</v>
      </c>
      <c r="AI28" s="259">
        <v>74057</v>
      </c>
      <c r="AJ28" s="257">
        <v>52118</v>
      </c>
      <c r="AK28" s="260">
        <v>74565</v>
      </c>
      <c r="AL28" s="257">
        <v>9646</v>
      </c>
      <c r="AM28" s="258">
        <v>8657</v>
      </c>
      <c r="AN28" s="258">
        <v>246</v>
      </c>
      <c r="AO28" s="258">
        <v>0</v>
      </c>
      <c r="AP28" s="258">
        <v>0</v>
      </c>
      <c r="AQ28" s="258">
        <v>0</v>
      </c>
      <c r="AR28" s="258">
        <v>274</v>
      </c>
      <c r="AS28" s="258">
        <v>762</v>
      </c>
      <c r="AT28" s="258">
        <v>1126</v>
      </c>
      <c r="AU28" s="258">
        <v>7761</v>
      </c>
      <c r="AV28" s="259">
        <v>100351</v>
      </c>
      <c r="AW28" s="257">
        <v>30527</v>
      </c>
      <c r="AX28" s="258">
        <v>4559</v>
      </c>
      <c r="AY28" s="259">
        <v>93737</v>
      </c>
      <c r="AZ28" s="261">
        <v>109566</v>
      </c>
      <c r="BA28" s="262">
        <v>18662</v>
      </c>
      <c r="BB28" s="263">
        <v>850.50936999999999</v>
      </c>
      <c r="BC28" s="264">
        <v>361.03614599999997</v>
      </c>
      <c r="BD28" s="265">
        <v>2.0245150000000001</v>
      </c>
      <c r="BE28" s="266">
        <v>487.44870900000001</v>
      </c>
      <c r="BF28" s="264">
        <v>59.415016000000001</v>
      </c>
      <c r="BG28" s="265">
        <v>57.327179000000001</v>
      </c>
      <c r="BH28" s="265">
        <v>1.6094919999999999</v>
      </c>
      <c r="BI28" s="265">
        <v>0</v>
      </c>
      <c r="BJ28" s="265">
        <v>0</v>
      </c>
      <c r="BK28" s="265">
        <v>0</v>
      </c>
      <c r="BL28" s="265">
        <v>1.768783</v>
      </c>
      <c r="BM28" s="265">
        <v>4.9763869999999999</v>
      </c>
      <c r="BN28" s="265">
        <v>7.4316120000000003</v>
      </c>
      <c r="BO28" s="265">
        <v>50.841329999999999</v>
      </c>
      <c r="BP28" s="266">
        <v>667.13957100000005</v>
      </c>
      <c r="BQ28" s="267">
        <v>42</v>
      </c>
      <c r="BR28" s="325">
        <v>0.28150399999999998</v>
      </c>
      <c r="BS28" s="271">
        <v>99</v>
      </c>
      <c r="BT28" s="271">
        <v>22048</v>
      </c>
      <c r="BU28" s="271">
        <v>221</v>
      </c>
      <c r="BV28" s="272">
        <v>9741</v>
      </c>
      <c r="BW28" s="279">
        <v>0.23</v>
      </c>
      <c r="BX28" s="274">
        <v>186</v>
      </c>
      <c r="BY28" s="272">
        <v>949</v>
      </c>
      <c r="BZ28" s="275">
        <v>0.40803240740740743</v>
      </c>
    </row>
    <row r="29" spans="1:78" x14ac:dyDescent="0.25">
      <c r="A29" s="324">
        <v>19</v>
      </c>
      <c r="B29" s="314" t="s">
        <v>15</v>
      </c>
      <c r="C29" s="315" t="s">
        <v>23</v>
      </c>
      <c r="D29" s="245">
        <v>2748</v>
      </c>
      <c r="E29" s="246">
        <v>1188</v>
      </c>
      <c r="F29" s="247">
        <v>5</v>
      </c>
      <c r="G29" s="248">
        <v>1555</v>
      </c>
      <c r="H29" s="249">
        <v>1063</v>
      </c>
      <c r="I29" s="250">
        <v>1306</v>
      </c>
      <c r="J29" s="246">
        <v>106</v>
      </c>
      <c r="K29" s="247">
        <v>685</v>
      </c>
      <c r="L29" s="247">
        <v>0</v>
      </c>
      <c r="M29" s="247">
        <v>14</v>
      </c>
      <c r="N29" s="247">
        <v>0</v>
      </c>
      <c r="O29" s="247">
        <v>0</v>
      </c>
      <c r="P29" s="247">
        <v>138</v>
      </c>
      <c r="Q29" s="247">
        <v>1528</v>
      </c>
      <c r="R29" s="247">
        <v>94</v>
      </c>
      <c r="S29" s="247">
        <v>11</v>
      </c>
      <c r="T29" s="248">
        <v>172</v>
      </c>
      <c r="U29" s="246">
        <v>1090</v>
      </c>
      <c r="V29" s="247">
        <v>359</v>
      </c>
      <c r="W29" s="251">
        <v>1299</v>
      </c>
      <c r="X29" s="245">
        <v>1869</v>
      </c>
      <c r="Y29" s="252">
        <v>255</v>
      </c>
      <c r="Z29" s="253">
        <v>1303</v>
      </c>
      <c r="AA29" s="254">
        <v>307</v>
      </c>
      <c r="AB29" s="245">
        <v>69</v>
      </c>
      <c r="AC29" s="255">
        <v>449</v>
      </c>
      <c r="AD29" s="252">
        <v>31</v>
      </c>
      <c r="AE29" s="254">
        <v>418</v>
      </c>
      <c r="AF29" s="256">
        <v>134149</v>
      </c>
      <c r="AG29" s="257">
        <v>73670</v>
      </c>
      <c r="AH29" s="258">
        <v>318</v>
      </c>
      <c r="AI29" s="259">
        <v>60160</v>
      </c>
      <c r="AJ29" s="257">
        <v>66344</v>
      </c>
      <c r="AK29" s="260">
        <v>56339</v>
      </c>
      <c r="AL29" s="257">
        <v>4903</v>
      </c>
      <c r="AM29" s="258">
        <v>37824</v>
      </c>
      <c r="AN29" s="258">
        <v>0</v>
      </c>
      <c r="AO29" s="258">
        <v>1731</v>
      </c>
      <c r="AP29" s="258">
        <v>0</v>
      </c>
      <c r="AQ29" s="258">
        <v>0</v>
      </c>
      <c r="AR29" s="258">
        <v>1368</v>
      </c>
      <c r="AS29" s="258">
        <v>71612</v>
      </c>
      <c r="AT29" s="258">
        <v>2145</v>
      </c>
      <c r="AU29" s="258">
        <v>589</v>
      </c>
      <c r="AV29" s="259">
        <v>13977</v>
      </c>
      <c r="AW29" s="257">
        <v>105531</v>
      </c>
      <c r="AX29" s="258">
        <v>10324</v>
      </c>
      <c r="AY29" s="259">
        <v>18294</v>
      </c>
      <c r="AZ29" s="261">
        <v>93484</v>
      </c>
      <c r="BA29" s="262">
        <v>39904</v>
      </c>
      <c r="BB29" s="263">
        <v>194.72082499999999</v>
      </c>
      <c r="BC29" s="264">
        <v>101.55808</v>
      </c>
      <c r="BD29" s="265">
        <v>0.52840600000000004</v>
      </c>
      <c r="BE29" s="266">
        <v>92.634338999999997</v>
      </c>
      <c r="BF29" s="264">
        <v>8.3111960000000007</v>
      </c>
      <c r="BG29" s="265">
        <v>62.36168</v>
      </c>
      <c r="BH29" s="265">
        <v>0</v>
      </c>
      <c r="BI29" s="265">
        <v>3.009404</v>
      </c>
      <c r="BJ29" s="265">
        <v>0</v>
      </c>
      <c r="BK29" s="265">
        <v>0</v>
      </c>
      <c r="BL29" s="265">
        <v>2.6528</v>
      </c>
      <c r="BM29" s="265">
        <v>90.061284000000001</v>
      </c>
      <c r="BN29" s="265">
        <v>3.529579</v>
      </c>
      <c r="BO29" s="265">
        <v>1.0273019999999999</v>
      </c>
      <c r="BP29" s="266">
        <v>23.767579999999999</v>
      </c>
      <c r="BQ29" s="267">
        <v>112</v>
      </c>
      <c r="BR29" s="325">
        <v>0.174151</v>
      </c>
      <c r="BS29" s="271">
        <v>624</v>
      </c>
      <c r="BT29" s="271">
        <v>84671</v>
      </c>
      <c r="BU29" s="271">
        <v>1275</v>
      </c>
      <c r="BV29" s="272">
        <v>26023</v>
      </c>
      <c r="BW29" s="279">
        <v>0.48</v>
      </c>
      <c r="BX29" s="274">
        <v>578</v>
      </c>
      <c r="BY29" s="272">
        <v>5136</v>
      </c>
      <c r="BZ29" s="275">
        <v>2.8341782407407408</v>
      </c>
    </row>
    <row r="30" spans="1:78" ht="15.75" thickBot="1" x14ac:dyDescent="0.3">
      <c r="A30" s="326">
        <v>20</v>
      </c>
      <c r="B30" s="327" t="s">
        <v>15</v>
      </c>
      <c r="C30" s="328" t="s">
        <v>24</v>
      </c>
      <c r="D30" s="329">
        <v>50</v>
      </c>
      <c r="E30" s="330">
        <v>33</v>
      </c>
      <c r="F30" s="331">
        <v>2</v>
      </c>
      <c r="G30" s="332">
        <v>15</v>
      </c>
      <c r="H30" s="333">
        <v>29</v>
      </c>
      <c r="I30" s="334">
        <v>12</v>
      </c>
      <c r="J30" s="330">
        <v>2</v>
      </c>
      <c r="K30" s="331">
        <v>3</v>
      </c>
      <c r="L30" s="331">
        <v>0</v>
      </c>
      <c r="M30" s="331">
        <v>0</v>
      </c>
      <c r="N30" s="331">
        <v>1</v>
      </c>
      <c r="O30" s="331">
        <v>0</v>
      </c>
      <c r="P30" s="331">
        <v>6</v>
      </c>
      <c r="Q30" s="331">
        <v>3</v>
      </c>
      <c r="R30" s="331">
        <v>4</v>
      </c>
      <c r="S30" s="331">
        <v>1</v>
      </c>
      <c r="T30" s="332">
        <v>30</v>
      </c>
      <c r="U30" s="330">
        <v>40</v>
      </c>
      <c r="V30" s="331">
        <v>4</v>
      </c>
      <c r="W30" s="335">
        <v>6</v>
      </c>
      <c r="X30" s="329">
        <v>44</v>
      </c>
      <c r="Y30" s="336">
        <v>20</v>
      </c>
      <c r="Z30" s="337">
        <v>18</v>
      </c>
      <c r="AA30" s="338">
        <v>4</v>
      </c>
      <c r="AB30" s="329">
        <v>10</v>
      </c>
      <c r="AC30" s="339">
        <v>33</v>
      </c>
      <c r="AD30" s="336">
        <v>10</v>
      </c>
      <c r="AE30" s="337">
        <v>23</v>
      </c>
      <c r="AF30" s="340">
        <v>91</v>
      </c>
      <c r="AG30" s="341">
        <v>49</v>
      </c>
      <c r="AH30" s="342">
        <v>2</v>
      </c>
      <c r="AI30" s="343">
        <v>40</v>
      </c>
      <c r="AJ30" s="341">
        <v>42</v>
      </c>
      <c r="AK30" s="344">
        <v>25</v>
      </c>
      <c r="AL30" s="341">
        <v>3</v>
      </c>
      <c r="AM30" s="342">
        <v>3</v>
      </c>
      <c r="AN30" s="342">
        <v>0</v>
      </c>
      <c r="AO30" s="342">
        <v>0</v>
      </c>
      <c r="AP30" s="342">
        <v>1</v>
      </c>
      <c r="AQ30" s="342">
        <v>0</v>
      </c>
      <c r="AR30" s="342">
        <v>27</v>
      </c>
      <c r="AS30" s="342">
        <v>6</v>
      </c>
      <c r="AT30" s="342">
        <v>4</v>
      </c>
      <c r="AU30" s="342">
        <v>1</v>
      </c>
      <c r="AV30" s="343">
        <v>46</v>
      </c>
      <c r="AW30" s="341">
        <v>79</v>
      </c>
      <c r="AX30" s="342">
        <v>5</v>
      </c>
      <c r="AY30" s="343">
        <v>7</v>
      </c>
      <c r="AZ30" s="345">
        <v>26</v>
      </c>
      <c r="BA30" s="346">
        <v>51</v>
      </c>
      <c r="BB30" s="347">
        <v>0.53853399999999996</v>
      </c>
      <c r="BC30" s="348">
        <v>0.333978</v>
      </c>
      <c r="BD30" s="349">
        <v>1.5945000000000001E-2</v>
      </c>
      <c r="BE30" s="350">
        <v>0.188611</v>
      </c>
      <c r="BF30" s="348">
        <v>1.0496E-2</v>
      </c>
      <c r="BG30" s="349">
        <v>1.1415E-2</v>
      </c>
      <c r="BH30" s="349">
        <v>0</v>
      </c>
      <c r="BI30" s="349">
        <v>0</v>
      </c>
      <c r="BJ30" s="349">
        <v>1.2725999999999999E-2</v>
      </c>
      <c r="BK30" s="349">
        <v>0</v>
      </c>
      <c r="BL30" s="349">
        <v>0.147757</v>
      </c>
      <c r="BM30" s="349">
        <v>2.9406999999999999E-2</v>
      </c>
      <c r="BN30" s="349">
        <v>1.8648000000000001E-2</v>
      </c>
      <c r="BO30" s="349">
        <v>2.5400000000000002E-3</v>
      </c>
      <c r="BP30" s="350">
        <v>0.30554500000000001</v>
      </c>
      <c r="BQ30" s="351">
        <v>9</v>
      </c>
      <c r="BR30" s="352">
        <v>6.5883999999999998E-2</v>
      </c>
      <c r="BS30" s="280"/>
      <c r="BT30" s="281"/>
      <c r="BU30" s="353">
        <v>20</v>
      </c>
      <c r="BV30" s="354">
        <v>49</v>
      </c>
      <c r="BW30" s="282"/>
      <c r="BX30" s="355">
        <v>319</v>
      </c>
      <c r="BY30" s="354">
        <v>452</v>
      </c>
      <c r="BZ30" s="356">
        <v>0.23392361111111112</v>
      </c>
    </row>
    <row r="31" spans="1:78" x14ac:dyDescent="0.25">
      <c r="D31"/>
      <c r="H31" s="357"/>
      <c r="I31" s="357"/>
    </row>
    <row r="34" spans="4:4" x14ac:dyDescent="0.25">
      <c r="D34"/>
    </row>
  </sheetData>
  <mergeCells count="26">
    <mergeCell ref="BW5:BW6"/>
    <mergeCell ref="BX5:BZ6"/>
    <mergeCell ref="E6:G6"/>
    <mergeCell ref="H6:I6"/>
    <mergeCell ref="J6:T6"/>
    <mergeCell ref="U6:W6"/>
    <mergeCell ref="Y6:AA6"/>
    <mergeCell ref="AD6:AE6"/>
    <mergeCell ref="D5:W5"/>
    <mergeCell ref="X5:AB5"/>
    <mergeCell ref="AC5:AE5"/>
    <mergeCell ref="AF5:BA5"/>
    <mergeCell ref="BB5:BP5"/>
    <mergeCell ref="BQ5:BR6"/>
    <mergeCell ref="AG6:AI6"/>
    <mergeCell ref="AJ6:AK6"/>
    <mergeCell ref="A8:C8"/>
    <mergeCell ref="A9:C9"/>
    <mergeCell ref="A10:C10"/>
    <mergeCell ref="BS5:BT6"/>
    <mergeCell ref="BU5:BV6"/>
    <mergeCell ref="AL6:AV6"/>
    <mergeCell ref="AW6:AY6"/>
    <mergeCell ref="AZ6:BA6"/>
    <mergeCell ref="BC6:BE6"/>
    <mergeCell ref="BF6:BP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FD6AF-F7F3-4782-BF09-03D3A445B07E}">
  <dimension ref="A1:AD32"/>
  <sheetViews>
    <sheetView showGridLines="0" zoomScale="85" zoomScaleNormal="85" workbookViewId="0"/>
  </sheetViews>
  <sheetFormatPr baseColWidth="10" defaultRowHeight="15" x14ac:dyDescent="0.25"/>
  <cols>
    <col min="1" max="1" width="4.140625" customWidth="1"/>
    <col min="2" max="2" width="15.7109375" customWidth="1"/>
    <col min="3" max="3" width="22.42578125" customWidth="1"/>
    <col min="4" max="18" width="11.7109375" customWidth="1"/>
    <col min="19" max="19" width="5.85546875" customWidth="1"/>
    <col min="27" max="27" width="12" bestFit="1" customWidth="1"/>
    <col min="30" max="30" width="14.42578125" bestFit="1" customWidth="1"/>
  </cols>
  <sheetData>
    <row r="1" spans="1:30" x14ac:dyDescent="0.25">
      <c r="A1" s="2"/>
      <c r="B1" s="459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2"/>
      <c r="S1" s="2"/>
      <c r="T1" s="2"/>
    </row>
    <row r="2" spans="1:30" x14ac:dyDescent="0.25">
      <c r="A2" s="2"/>
      <c r="B2" s="459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2"/>
      <c r="S2" s="2"/>
      <c r="T2" s="2"/>
    </row>
    <row r="3" spans="1:30" ht="15.75" thickBot="1" x14ac:dyDescent="0.3">
      <c r="A3" s="2"/>
      <c r="B3" s="2"/>
      <c r="C3" s="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2"/>
      <c r="T3" s="2"/>
    </row>
    <row r="4" spans="1:30" ht="24.75" customHeight="1" thickBot="1" x14ac:dyDescent="0.3">
      <c r="A4" s="2"/>
      <c r="B4" s="2"/>
      <c r="C4" s="61"/>
      <c r="D4" s="967" t="s">
        <v>117</v>
      </c>
      <c r="E4" s="967"/>
      <c r="F4" s="967"/>
      <c r="G4" s="968"/>
      <c r="H4" s="968"/>
      <c r="I4" s="968"/>
      <c r="J4" s="968"/>
      <c r="K4" s="968"/>
      <c r="L4" s="968"/>
      <c r="M4" s="968"/>
      <c r="N4" s="968"/>
      <c r="O4" s="968"/>
      <c r="P4" s="968"/>
      <c r="Q4" s="968"/>
      <c r="R4" s="969"/>
      <c r="S4" s="460"/>
      <c r="T4" s="2"/>
    </row>
    <row r="5" spans="1:30" ht="38.25" customHeight="1" thickBot="1" x14ac:dyDescent="0.3">
      <c r="A5" s="2"/>
      <c r="B5" s="2"/>
      <c r="C5" s="61"/>
      <c r="D5" s="970" t="s">
        <v>26</v>
      </c>
      <c r="E5" s="970"/>
      <c r="F5" s="971"/>
      <c r="G5" s="972" t="s">
        <v>28</v>
      </c>
      <c r="H5" s="970"/>
      <c r="I5" s="971"/>
      <c r="J5" s="972" t="s">
        <v>29</v>
      </c>
      <c r="K5" s="970"/>
      <c r="L5" s="971"/>
      <c r="M5" s="972" t="s">
        <v>30</v>
      </c>
      <c r="N5" s="970"/>
      <c r="O5" s="971"/>
      <c r="P5" s="972" t="s">
        <v>31</v>
      </c>
      <c r="Q5" s="970"/>
      <c r="R5" s="973"/>
      <c r="S5" s="2"/>
      <c r="T5" s="2"/>
    </row>
    <row r="6" spans="1:30" ht="15.75" customHeight="1" thickBot="1" x14ac:dyDescent="0.3">
      <c r="A6" s="2"/>
      <c r="B6" s="2"/>
      <c r="C6" s="62"/>
      <c r="D6" s="448">
        <v>2024</v>
      </c>
      <c r="E6" s="436">
        <v>2023</v>
      </c>
      <c r="F6" s="449" t="s">
        <v>328</v>
      </c>
      <c r="G6" s="436">
        <v>2024</v>
      </c>
      <c r="H6" s="436">
        <v>2023</v>
      </c>
      <c r="I6" s="449" t="s">
        <v>328</v>
      </c>
      <c r="J6" s="436">
        <v>2024</v>
      </c>
      <c r="K6" s="436">
        <v>2023</v>
      </c>
      <c r="L6" s="449" t="s">
        <v>328</v>
      </c>
      <c r="M6" s="436">
        <v>2024</v>
      </c>
      <c r="N6" s="436">
        <v>2023</v>
      </c>
      <c r="O6" s="449" t="s">
        <v>328</v>
      </c>
      <c r="P6" s="436">
        <v>2024</v>
      </c>
      <c r="Q6" s="436">
        <v>2023</v>
      </c>
      <c r="R6" s="450" t="s">
        <v>328</v>
      </c>
      <c r="S6" s="2"/>
      <c r="T6" s="2"/>
      <c r="U6" s="624"/>
      <c r="V6" s="624"/>
      <c r="W6" s="624"/>
      <c r="X6" s="625"/>
      <c r="Z6" s="2"/>
      <c r="AA6" s="374"/>
      <c r="AB6" s="374"/>
      <c r="AC6" s="627"/>
      <c r="AD6" s="357"/>
    </row>
    <row r="7" spans="1:30" ht="15" customHeight="1" x14ac:dyDescent="0.25">
      <c r="A7" s="2"/>
      <c r="B7" s="950" t="s">
        <v>175</v>
      </c>
      <c r="C7" s="431" t="s">
        <v>4</v>
      </c>
      <c r="D7" s="453">
        <v>3.8675116373203803E-5</v>
      </c>
      <c r="E7" s="453">
        <v>4.0000000000000001E-3</v>
      </c>
      <c r="F7" s="445">
        <v>-0.39613248836267961</v>
      </c>
      <c r="G7" s="442">
        <v>7</v>
      </c>
      <c r="H7" s="443">
        <v>31</v>
      </c>
      <c r="I7" s="444">
        <v>-0.77419354838709675</v>
      </c>
      <c r="J7" s="442">
        <v>2</v>
      </c>
      <c r="K7" s="443">
        <v>27</v>
      </c>
      <c r="L7" s="444">
        <v>-0.92592592592592593</v>
      </c>
      <c r="M7" s="442">
        <v>7</v>
      </c>
      <c r="N7" s="443">
        <v>811</v>
      </c>
      <c r="O7" s="444">
        <v>-0.99136868064118377</v>
      </c>
      <c r="P7" s="477">
        <v>4.101</v>
      </c>
      <c r="Q7" s="477">
        <v>119.756</v>
      </c>
      <c r="R7" s="478">
        <v>-0.96575536925080996</v>
      </c>
      <c r="S7" s="2"/>
      <c r="T7" s="2"/>
      <c r="U7" s="624"/>
      <c r="V7" s="624"/>
      <c r="W7" s="624"/>
      <c r="X7" s="625"/>
      <c r="Z7" s="2"/>
      <c r="AA7" s="374"/>
      <c r="AB7" s="374"/>
      <c r="AC7" s="627"/>
      <c r="AD7" s="357"/>
    </row>
    <row r="8" spans="1:30" x14ac:dyDescent="0.25">
      <c r="A8" s="2"/>
      <c r="B8" s="948"/>
      <c r="C8" s="432" t="s">
        <v>5</v>
      </c>
      <c r="D8" s="69">
        <v>4.4297713013560005E-4</v>
      </c>
      <c r="E8" s="69">
        <v>0</v>
      </c>
      <c r="F8" s="430">
        <v>4.4297713013560003E-2</v>
      </c>
      <c r="G8" s="428">
        <v>9</v>
      </c>
      <c r="H8" s="428">
        <v>22</v>
      </c>
      <c r="I8" s="429">
        <v>-0.59090909090909094</v>
      </c>
      <c r="J8" s="428">
        <v>8</v>
      </c>
      <c r="K8" s="428">
        <v>20</v>
      </c>
      <c r="L8" s="429">
        <v>-0.6</v>
      </c>
      <c r="M8" s="428">
        <v>143</v>
      </c>
      <c r="N8" s="428">
        <v>110</v>
      </c>
      <c r="O8" s="429">
        <v>0.3</v>
      </c>
      <c r="P8" s="72">
        <v>92.83</v>
      </c>
      <c r="Q8" s="72">
        <v>110.307</v>
      </c>
      <c r="R8" s="479">
        <v>-0.15843962758483146</v>
      </c>
      <c r="S8" s="2"/>
      <c r="T8" s="2"/>
      <c r="U8" s="624"/>
      <c r="V8" s="624"/>
      <c r="W8" s="624"/>
      <c r="X8" s="625"/>
    </row>
    <row r="9" spans="1:30" ht="15.75" customHeight="1" x14ac:dyDescent="0.25">
      <c r="A9" s="2"/>
      <c r="B9" s="948"/>
      <c r="C9" s="433" t="s">
        <v>6</v>
      </c>
      <c r="D9" s="454">
        <v>8.1084927140255005E-4</v>
      </c>
      <c r="E9" s="454">
        <v>1E-3</v>
      </c>
      <c r="F9" s="422">
        <v>-1.8915072859744995E-2</v>
      </c>
      <c r="G9" s="421">
        <v>95</v>
      </c>
      <c r="H9" s="421">
        <v>98</v>
      </c>
      <c r="I9" s="420">
        <v>-3.0612244897959183E-2</v>
      </c>
      <c r="J9" s="421">
        <v>73</v>
      </c>
      <c r="K9" s="421">
        <v>75</v>
      </c>
      <c r="L9" s="420">
        <v>-2.6666666666666668E-2</v>
      </c>
      <c r="M9" s="421">
        <v>243</v>
      </c>
      <c r="N9" s="421">
        <v>194</v>
      </c>
      <c r="O9" s="420">
        <v>0.25257731958762886</v>
      </c>
      <c r="P9" s="462">
        <v>104.631</v>
      </c>
      <c r="Q9" s="462">
        <v>168.70400000000001</v>
      </c>
      <c r="R9" s="473">
        <v>-0.37979538125948409</v>
      </c>
      <c r="S9" s="2"/>
      <c r="T9" s="2"/>
      <c r="AA9" s="374"/>
      <c r="AB9" s="83"/>
    </row>
    <row r="10" spans="1:30" x14ac:dyDescent="0.25">
      <c r="A10" s="2"/>
      <c r="B10" s="948"/>
      <c r="C10" s="432" t="s">
        <v>43</v>
      </c>
      <c r="D10" s="69">
        <v>0</v>
      </c>
      <c r="E10" s="69">
        <v>0</v>
      </c>
      <c r="F10" s="430">
        <v>0</v>
      </c>
      <c r="G10" s="428">
        <v>0</v>
      </c>
      <c r="H10" s="428">
        <v>1</v>
      </c>
      <c r="I10" s="429">
        <v>-1</v>
      </c>
      <c r="J10" s="428">
        <v>0</v>
      </c>
      <c r="K10" s="428">
        <v>1</v>
      </c>
      <c r="L10" s="429">
        <v>-1</v>
      </c>
      <c r="M10" s="428">
        <v>0</v>
      </c>
      <c r="N10" s="428">
        <v>1</v>
      </c>
      <c r="O10" s="429">
        <v>-1</v>
      </c>
      <c r="P10" s="72">
        <v>0</v>
      </c>
      <c r="Q10" s="72">
        <v>2E-3</v>
      </c>
      <c r="R10" s="479">
        <v>-1</v>
      </c>
      <c r="S10" s="2"/>
      <c r="T10" s="2"/>
    </row>
    <row r="11" spans="1:30" x14ac:dyDescent="0.25">
      <c r="A11" s="2"/>
      <c r="B11" s="948"/>
      <c r="C11" s="433" t="s">
        <v>8</v>
      </c>
      <c r="D11" s="454">
        <v>0</v>
      </c>
      <c r="E11" s="454">
        <v>0</v>
      </c>
      <c r="F11" s="422">
        <v>0</v>
      </c>
      <c r="G11" s="421">
        <v>0</v>
      </c>
      <c r="H11" s="421">
        <v>18</v>
      </c>
      <c r="I11" s="420">
        <v>-1</v>
      </c>
      <c r="J11" s="421">
        <v>0</v>
      </c>
      <c r="K11" s="421">
        <v>11</v>
      </c>
      <c r="L11" s="420">
        <v>-1</v>
      </c>
      <c r="M11" s="421">
        <v>0</v>
      </c>
      <c r="N11" s="421">
        <v>35</v>
      </c>
      <c r="O11" s="420">
        <v>-1</v>
      </c>
      <c r="P11" s="462">
        <v>0</v>
      </c>
      <c r="Q11" s="462">
        <v>2.9740000000000002</v>
      </c>
      <c r="R11" s="473">
        <v>-1</v>
      </c>
      <c r="S11" s="2"/>
      <c r="T11" s="2"/>
      <c r="AA11" s="374"/>
    </row>
    <row r="12" spans="1:30" ht="15.75" customHeight="1" x14ac:dyDescent="0.25">
      <c r="A12" s="2"/>
      <c r="B12" s="948"/>
      <c r="C12" s="432" t="s">
        <v>9</v>
      </c>
      <c r="D12" s="69">
        <v>7.6524741955069822E-2</v>
      </c>
      <c r="E12" s="69">
        <v>0.13200000000000001</v>
      </c>
      <c r="F12" s="430">
        <v>-5.5475258044930182</v>
      </c>
      <c r="G12" s="428">
        <v>1575</v>
      </c>
      <c r="H12" s="428">
        <v>1854</v>
      </c>
      <c r="I12" s="429">
        <v>-0.15048543689320387</v>
      </c>
      <c r="J12" s="428">
        <v>764</v>
      </c>
      <c r="K12" s="428">
        <v>929</v>
      </c>
      <c r="L12" s="429">
        <v>-0.17761033369214208</v>
      </c>
      <c r="M12" s="428">
        <v>12331</v>
      </c>
      <c r="N12" s="428">
        <v>21242</v>
      </c>
      <c r="O12" s="429">
        <v>-0.41949910554561715</v>
      </c>
      <c r="P12" s="72">
        <v>315.92200000000003</v>
      </c>
      <c r="Q12" s="72">
        <v>596.21900000000005</v>
      </c>
      <c r="R12" s="479">
        <v>-0.470124232874162</v>
      </c>
      <c r="S12" s="2"/>
      <c r="T12" s="2"/>
    </row>
    <row r="13" spans="1:30" x14ac:dyDescent="0.25">
      <c r="A13" s="2"/>
      <c r="B13" s="948"/>
      <c r="C13" s="433" t="s">
        <v>10</v>
      </c>
      <c r="D13" s="454">
        <v>1.0498886865007083E-5</v>
      </c>
      <c r="E13" s="454">
        <v>0</v>
      </c>
      <c r="F13" s="422">
        <v>1.0498886865007084E-3</v>
      </c>
      <c r="G13" s="421">
        <v>2</v>
      </c>
      <c r="H13" s="421">
        <v>64</v>
      </c>
      <c r="I13" s="420">
        <v>-0.96875</v>
      </c>
      <c r="J13" s="421">
        <v>2</v>
      </c>
      <c r="K13" s="421">
        <v>60</v>
      </c>
      <c r="L13" s="420">
        <v>-0.96666666666666667</v>
      </c>
      <c r="M13" s="421">
        <v>2</v>
      </c>
      <c r="N13" s="421">
        <v>80</v>
      </c>
      <c r="O13" s="420">
        <v>-0.97499999999999998</v>
      </c>
      <c r="P13" s="462">
        <v>6.9856000000000001E-2</v>
      </c>
      <c r="Q13" s="462">
        <v>3.9168810000000001</v>
      </c>
      <c r="R13" s="473">
        <v>-0.98216540150185816</v>
      </c>
      <c r="S13" s="2"/>
      <c r="T13" s="2"/>
      <c r="AA13" s="2"/>
      <c r="AB13" s="2"/>
    </row>
    <row r="14" spans="1:30" x14ac:dyDescent="0.25">
      <c r="A14" s="2"/>
      <c r="B14" s="948"/>
      <c r="C14" s="432" t="s">
        <v>11</v>
      </c>
      <c r="D14" s="69">
        <v>2.8840315725561629E-5</v>
      </c>
      <c r="E14" s="69">
        <v>0</v>
      </c>
      <c r="F14" s="430">
        <v>2.8840315725561631E-3</v>
      </c>
      <c r="G14" s="428">
        <v>1</v>
      </c>
      <c r="H14" s="428">
        <v>4</v>
      </c>
      <c r="I14" s="429">
        <v>-0.75</v>
      </c>
      <c r="J14" s="428">
        <v>1</v>
      </c>
      <c r="K14" s="428">
        <v>4</v>
      </c>
      <c r="L14" s="429">
        <v>-0.75</v>
      </c>
      <c r="M14" s="428">
        <v>10</v>
      </c>
      <c r="N14" s="428">
        <v>5</v>
      </c>
      <c r="O14" s="429">
        <v>1</v>
      </c>
      <c r="P14" s="72">
        <v>0.83499999999999996</v>
      </c>
      <c r="Q14" s="72">
        <v>2.5329999999999999</v>
      </c>
      <c r="R14" s="479">
        <v>-0.67035136202131862</v>
      </c>
      <c r="S14" s="2"/>
      <c r="T14" s="2"/>
      <c r="AA14" s="374"/>
      <c r="AB14" s="374"/>
    </row>
    <row r="15" spans="1:30" ht="15.75" customHeight="1" x14ac:dyDescent="0.25">
      <c r="A15" s="2"/>
      <c r="B15" s="948"/>
      <c r="C15" s="433" t="s">
        <v>46</v>
      </c>
      <c r="D15" s="454">
        <v>0.46058407963974907</v>
      </c>
      <c r="E15" s="454">
        <v>0.44600000000000001</v>
      </c>
      <c r="F15" s="422">
        <v>1.4584079639749059</v>
      </c>
      <c r="G15" s="421">
        <v>2692</v>
      </c>
      <c r="H15" s="421">
        <v>2681</v>
      </c>
      <c r="I15" s="420">
        <v>4.1029466616933977E-3</v>
      </c>
      <c r="J15" s="421">
        <v>1899</v>
      </c>
      <c r="K15" s="421">
        <v>1884</v>
      </c>
      <c r="L15" s="420">
        <v>7.9617834394904458E-3</v>
      </c>
      <c r="M15" s="421">
        <v>76199</v>
      </c>
      <c r="N15" s="421">
        <v>73143</v>
      </c>
      <c r="O15" s="420">
        <v>4.1781168396155477E-2</v>
      </c>
      <c r="P15" s="462">
        <v>3530.3969999999999</v>
      </c>
      <c r="Q15" s="462">
        <v>3509.9259999999999</v>
      </c>
      <c r="R15" s="473">
        <v>5.8323166927165999E-3</v>
      </c>
      <c r="S15" s="2"/>
      <c r="T15" s="2"/>
      <c r="AA15" s="374"/>
      <c r="AB15" s="374"/>
    </row>
    <row r="16" spans="1:30" x14ac:dyDescent="0.25">
      <c r="A16" s="61"/>
      <c r="B16" s="951"/>
      <c r="C16" s="432" t="s">
        <v>13</v>
      </c>
      <c r="D16" s="69">
        <v>0.30198953906091885</v>
      </c>
      <c r="E16" s="69">
        <v>0.29899999999999999</v>
      </c>
      <c r="F16" s="430">
        <v>0.29895390609188666</v>
      </c>
      <c r="G16" s="428">
        <v>2043</v>
      </c>
      <c r="H16" s="428">
        <v>1913</v>
      </c>
      <c r="I16" s="429">
        <v>6.7956089911134346E-2</v>
      </c>
      <c r="J16" s="428">
        <v>1079</v>
      </c>
      <c r="K16" s="428">
        <v>1037</v>
      </c>
      <c r="L16" s="429">
        <v>4.0501446480231434E-2</v>
      </c>
      <c r="M16" s="428">
        <v>52277</v>
      </c>
      <c r="N16" s="428">
        <v>50823</v>
      </c>
      <c r="O16" s="429">
        <v>2.8609094307695336E-2</v>
      </c>
      <c r="P16" s="72">
        <v>1508.3969999999999</v>
      </c>
      <c r="Q16" s="72">
        <v>1628.28</v>
      </c>
      <c r="R16" s="479">
        <v>-7.3625543518313824E-2</v>
      </c>
      <c r="S16" s="2"/>
      <c r="T16" s="2"/>
    </row>
    <row r="17" spans="1:20" ht="15.75" thickBot="1" x14ac:dyDescent="0.3">
      <c r="A17" s="61"/>
      <c r="B17" s="949"/>
      <c r="C17" s="434" t="s">
        <v>14</v>
      </c>
      <c r="D17" s="468">
        <v>6.7041084800647643E-6</v>
      </c>
      <c r="E17" s="456">
        <v>0</v>
      </c>
      <c r="F17" s="425">
        <v>6.7041084800647643E-4</v>
      </c>
      <c r="G17" s="424">
        <v>1</v>
      </c>
      <c r="H17" s="424">
        <v>4</v>
      </c>
      <c r="I17" s="420">
        <v>-0.75</v>
      </c>
      <c r="J17" s="424">
        <v>1</v>
      </c>
      <c r="K17" s="424">
        <v>4</v>
      </c>
      <c r="L17" s="420">
        <v>-0.75</v>
      </c>
      <c r="M17" s="424">
        <v>2</v>
      </c>
      <c r="N17" s="424">
        <v>7</v>
      </c>
      <c r="O17" s="420">
        <v>-0.7142857142857143</v>
      </c>
      <c r="P17" s="463">
        <v>0.47899999999999998</v>
      </c>
      <c r="Q17" s="463">
        <v>1.8320000000000001</v>
      </c>
      <c r="R17" s="473">
        <v>-0.73853711790393017</v>
      </c>
      <c r="S17" s="2"/>
      <c r="T17" s="2"/>
    </row>
    <row r="18" spans="1:20" ht="15.75" customHeight="1" thickBot="1" x14ac:dyDescent="0.3">
      <c r="A18" s="61"/>
      <c r="B18" s="952" t="s">
        <v>175</v>
      </c>
      <c r="C18" s="952"/>
      <c r="D18" s="24">
        <v>7.6403355044065424E-2</v>
      </c>
      <c r="E18" s="24">
        <v>0.08</v>
      </c>
      <c r="F18" s="464">
        <v>-0.35966449559345776</v>
      </c>
      <c r="G18" s="26">
        <v>4634</v>
      </c>
      <c r="H18" s="23">
        <v>4679</v>
      </c>
      <c r="I18" s="465">
        <v>-9.6174396238512504E-3</v>
      </c>
      <c r="J18" s="26">
        <v>2671</v>
      </c>
      <c r="K18" s="23">
        <v>2702</v>
      </c>
      <c r="L18" s="465">
        <v>-1.1472982975573649E-2</v>
      </c>
      <c r="M18" s="26">
        <v>141214</v>
      </c>
      <c r="N18" s="23">
        <v>146451</v>
      </c>
      <c r="O18" s="465">
        <v>-3.5759400755201398E-2</v>
      </c>
      <c r="P18" s="27">
        <v>5557.6618559999997</v>
      </c>
      <c r="Q18" s="27">
        <v>6144.4498809999996</v>
      </c>
      <c r="R18" s="474">
        <v>-9.5498870747481951E-2</v>
      </c>
      <c r="S18" s="2"/>
      <c r="T18" s="2"/>
    </row>
    <row r="19" spans="1:20" ht="15" customHeight="1" x14ac:dyDescent="0.25">
      <c r="A19" s="61"/>
      <c r="B19" s="947" t="s">
        <v>47</v>
      </c>
      <c r="C19" s="435" t="s">
        <v>16</v>
      </c>
      <c r="D19" s="469">
        <v>0.84135723411252783</v>
      </c>
      <c r="E19" s="453">
        <v>0.92900000000000005</v>
      </c>
      <c r="F19" s="422">
        <v>-8.7642765887472223</v>
      </c>
      <c r="G19" s="461">
        <v>4412</v>
      </c>
      <c r="H19" s="461">
        <v>4303</v>
      </c>
      <c r="I19" s="466">
        <v>2.5331164303973971E-2</v>
      </c>
      <c r="J19" s="461">
        <v>2317</v>
      </c>
      <c r="K19" s="461">
        <v>2255</v>
      </c>
      <c r="L19" s="420">
        <v>2.7494456762749447E-2</v>
      </c>
      <c r="M19" s="461">
        <v>137840</v>
      </c>
      <c r="N19" s="461">
        <v>150375</v>
      </c>
      <c r="O19" s="420">
        <v>-8.3358270989193683E-2</v>
      </c>
      <c r="P19" s="6">
        <v>369.272829</v>
      </c>
      <c r="Q19" s="6">
        <v>406.469179</v>
      </c>
      <c r="R19" s="473">
        <v>-9.151087443213006E-2</v>
      </c>
      <c r="S19" s="2"/>
      <c r="T19" s="2"/>
    </row>
    <row r="20" spans="1:20" x14ac:dyDescent="0.25">
      <c r="A20" s="61"/>
      <c r="B20" s="951"/>
      <c r="C20" s="432" t="s">
        <v>17</v>
      </c>
      <c r="D20" s="69">
        <v>0.45006163352560208</v>
      </c>
      <c r="E20" s="69">
        <v>0.27</v>
      </c>
      <c r="F20" s="430">
        <v>18.006163352560208</v>
      </c>
      <c r="G20" s="428">
        <v>1537</v>
      </c>
      <c r="H20" s="428">
        <v>1585</v>
      </c>
      <c r="I20" s="429">
        <v>-3.0283911671924291E-2</v>
      </c>
      <c r="J20" s="428">
        <v>810</v>
      </c>
      <c r="K20" s="428">
        <v>867</v>
      </c>
      <c r="L20" s="429">
        <v>-6.5743944636678195E-2</v>
      </c>
      <c r="M20" s="428">
        <v>73806</v>
      </c>
      <c r="N20" s="428">
        <v>43764</v>
      </c>
      <c r="O20" s="429">
        <v>0.68645462023581028</v>
      </c>
      <c r="P20" s="72">
        <v>26.801881999999999</v>
      </c>
      <c r="Q20" s="72">
        <v>44.447826999999997</v>
      </c>
      <c r="R20" s="479">
        <v>-0.39700354755250461</v>
      </c>
      <c r="S20" s="2"/>
      <c r="T20" s="2"/>
    </row>
    <row r="21" spans="1:20" x14ac:dyDescent="0.25">
      <c r="A21" s="61"/>
      <c r="B21" s="951"/>
      <c r="C21" s="433" t="s">
        <v>49</v>
      </c>
      <c r="D21" s="454">
        <v>0.92250610326856908</v>
      </c>
      <c r="E21" s="454">
        <v>0.96</v>
      </c>
      <c r="F21" s="422">
        <v>-3.7493896731430887</v>
      </c>
      <c r="G21" s="421">
        <v>753</v>
      </c>
      <c r="H21" s="421">
        <v>841</v>
      </c>
      <c r="I21" s="420">
        <v>-0.10463733650416171</v>
      </c>
      <c r="J21" s="421">
        <v>416</v>
      </c>
      <c r="K21" s="421">
        <v>462</v>
      </c>
      <c r="L21" s="420">
        <v>-9.9567099567099568E-2</v>
      </c>
      <c r="M21" s="421">
        <v>152185</v>
      </c>
      <c r="N21" s="421">
        <v>154302</v>
      </c>
      <c r="O21" s="420">
        <v>-1.3719848090109007E-2</v>
      </c>
      <c r="P21" s="462">
        <v>0</v>
      </c>
      <c r="Q21" s="462">
        <v>0</v>
      </c>
      <c r="R21" s="473" t="e">
        <v>#DIV/0!</v>
      </c>
      <c r="S21" s="2"/>
      <c r="T21" s="2"/>
    </row>
    <row r="22" spans="1:20" x14ac:dyDescent="0.25">
      <c r="A22" s="61"/>
      <c r="B22" s="951"/>
      <c r="C22" s="432" t="s">
        <v>19</v>
      </c>
      <c r="D22" s="69">
        <v>0.25766134132766644</v>
      </c>
      <c r="E22" s="69">
        <v>0.23599999999999999</v>
      </c>
      <c r="F22" s="430">
        <v>2.1661341327666452</v>
      </c>
      <c r="G22" s="428">
        <v>961</v>
      </c>
      <c r="H22" s="428">
        <v>977</v>
      </c>
      <c r="I22" s="429">
        <v>-1.6376663254861822E-2</v>
      </c>
      <c r="J22" s="428">
        <v>624</v>
      </c>
      <c r="K22" s="428">
        <v>676</v>
      </c>
      <c r="L22" s="429">
        <v>-7.6923076923076927E-2</v>
      </c>
      <c r="M22" s="428">
        <v>42940</v>
      </c>
      <c r="N22" s="428">
        <v>38922</v>
      </c>
      <c r="O22" s="429">
        <v>0.10323210523611326</v>
      </c>
      <c r="P22" s="72">
        <v>14.23076</v>
      </c>
      <c r="Q22" s="72">
        <v>11.295029</v>
      </c>
      <c r="R22" s="479">
        <v>0.25991354249732346</v>
      </c>
      <c r="S22" s="2"/>
      <c r="T22" s="2"/>
    </row>
    <row r="23" spans="1:20" x14ac:dyDescent="0.25">
      <c r="A23" s="61"/>
      <c r="B23" s="951"/>
      <c r="C23" s="433" t="s">
        <v>20</v>
      </c>
      <c r="D23" s="454">
        <v>0.76483527499494031</v>
      </c>
      <c r="E23" s="454">
        <v>0.75</v>
      </c>
      <c r="F23" s="422">
        <v>1.4835274994940306</v>
      </c>
      <c r="G23" s="421">
        <v>5029</v>
      </c>
      <c r="H23" s="421">
        <v>4465</v>
      </c>
      <c r="I23" s="420">
        <v>0.12631578947368421</v>
      </c>
      <c r="J23" s="421">
        <v>2930</v>
      </c>
      <c r="K23" s="421">
        <v>2623</v>
      </c>
      <c r="L23" s="420">
        <v>0.11704155547083492</v>
      </c>
      <c r="M23" s="421">
        <v>124213</v>
      </c>
      <c r="N23" s="421">
        <v>122561</v>
      </c>
      <c r="O23" s="420">
        <v>1.3479002292735862E-2</v>
      </c>
      <c r="P23" s="462">
        <v>272.92961300000002</v>
      </c>
      <c r="Q23" s="462">
        <v>313.91262599999999</v>
      </c>
      <c r="R23" s="473">
        <v>-0.13055547819857355</v>
      </c>
      <c r="S23" s="2"/>
      <c r="T23" s="2"/>
    </row>
    <row r="24" spans="1:20" x14ac:dyDescent="0.25">
      <c r="A24" s="61"/>
      <c r="B24" s="951"/>
      <c r="C24" s="432" t="s">
        <v>21</v>
      </c>
      <c r="D24" s="69">
        <v>0.74994064334142874</v>
      </c>
      <c r="E24" s="69">
        <v>0.86099999999999999</v>
      </c>
      <c r="F24" s="430">
        <v>-11.105935665857125</v>
      </c>
      <c r="G24" s="428">
        <v>3272</v>
      </c>
      <c r="H24" s="428">
        <v>2976</v>
      </c>
      <c r="I24" s="429">
        <v>9.9462365591397844E-2</v>
      </c>
      <c r="J24" s="428">
        <v>1527</v>
      </c>
      <c r="K24" s="428">
        <v>1382</v>
      </c>
      <c r="L24" s="429">
        <v>0.10492040520984081</v>
      </c>
      <c r="M24" s="428">
        <v>120736</v>
      </c>
      <c r="N24" s="428">
        <v>135318</v>
      </c>
      <c r="O24" s="429">
        <v>-0.10776097784478045</v>
      </c>
      <c r="P24" s="72">
        <v>1193.752694</v>
      </c>
      <c r="Q24" s="72">
        <v>1512.4084310000001</v>
      </c>
      <c r="R24" s="479">
        <v>-0.21069423475066573</v>
      </c>
      <c r="S24" s="2"/>
      <c r="T24" s="2"/>
    </row>
    <row r="25" spans="1:20" x14ac:dyDescent="0.25">
      <c r="A25" s="61"/>
      <c r="B25" s="951"/>
      <c r="C25" s="433" t="s">
        <v>22</v>
      </c>
      <c r="D25" s="454">
        <v>0.87574867815219593</v>
      </c>
      <c r="E25" s="454">
        <v>0.50800000000000001</v>
      </c>
      <c r="F25" s="422">
        <v>36.774867815219594</v>
      </c>
      <c r="G25" s="421">
        <v>1747</v>
      </c>
      <c r="H25" s="421">
        <v>1583</v>
      </c>
      <c r="I25" s="420">
        <v>0.10360075805432722</v>
      </c>
      <c r="J25" s="421">
        <v>882</v>
      </c>
      <c r="K25" s="421">
        <v>797</v>
      </c>
      <c r="L25" s="420">
        <v>0.10664993726474278</v>
      </c>
      <c r="M25" s="421">
        <v>123139</v>
      </c>
      <c r="N25" s="421">
        <v>70633</v>
      </c>
      <c r="O25" s="420">
        <v>0.74336358359407073</v>
      </c>
      <c r="P25" s="462">
        <v>836.33237099999997</v>
      </c>
      <c r="Q25" s="462">
        <v>417.812881</v>
      </c>
      <c r="R25" s="473">
        <v>1.0016912092281807</v>
      </c>
      <c r="S25" s="2"/>
      <c r="T25" s="2"/>
    </row>
    <row r="26" spans="1:20" x14ac:dyDescent="0.25">
      <c r="A26" s="61"/>
      <c r="B26" s="951"/>
      <c r="C26" s="432" t="s">
        <v>23</v>
      </c>
      <c r="D26" s="69">
        <v>0.78929730191256831</v>
      </c>
      <c r="E26" s="69">
        <v>0.75700000000000001</v>
      </c>
      <c r="F26" s="430">
        <v>3.2297301912568299</v>
      </c>
      <c r="G26" s="428">
        <v>1845</v>
      </c>
      <c r="H26" s="428">
        <v>1981</v>
      </c>
      <c r="I26" s="429">
        <v>-6.8652195860676432E-2</v>
      </c>
      <c r="J26" s="428">
        <v>1303</v>
      </c>
      <c r="K26" s="428">
        <v>1400</v>
      </c>
      <c r="L26" s="429">
        <v>-6.9285714285714284E-2</v>
      </c>
      <c r="M26" s="428">
        <v>134593</v>
      </c>
      <c r="N26" s="428">
        <v>128912</v>
      </c>
      <c r="O26" s="429">
        <v>4.4068822142236563E-2</v>
      </c>
      <c r="P26" s="72">
        <v>179.95879099999999</v>
      </c>
      <c r="Q26" s="72">
        <v>182.077821</v>
      </c>
      <c r="R26" s="479">
        <v>-1.1638045690364503E-2</v>
      </c>
      <c r="S26" s="2"/>
      <c r="T26" s="2"/>
    </row>
    <row r="27" spans="1:20" ht="15.75" thickBot="1" x14ac:dyDescent="0.3">
      <c r="A27" s="61"/>
      <c r="B27" s="949"/>
      <c r="C27" s="434" t="s">
        <v>24</v>
      </c>
      <c r="D27" s="468">
        <v>8.3105646630236794E-5</v>
      </c>
      <c r="E27" s="456">
        <v>0</v>
      </c>
      <c r="F27" s="425">
        <v>8.3105646630236788E-3</v>
      </c>
      <c r="G27" s="424">
        <v>15</v>
      </c>
      <c r="H27" s="424">
        <v>49</v>
      </c>
      <c r="I27" s="420">
        <v>-0.69387755102040816</v>
      </c>
      <c r="J27" s="424">
        <v>15</v>
      </c>
      <c r="K27" s="424">
        <v>48</v>
      </c>
      <c r="L27" s="420">
        <v>-0.6875</v>
      </c>
      <c r="M27" s="424">
        <v>22</v>
      </c>
      <c r="N27" s="424">
        <v>68</v>
      </c>
      <c r="O27" s="420">
        <v>-0.67647058823529416</v>
      </c>
      <c r="P27" s="20">
        <v>9.2716000000000007E-2</v>
      </c>
      <c r="Q27" s="20">
        <v>0.36922300000000002</v>
      </c>
      <c r="R27" s="475">
        <v>-0.74888888287024369</v>
      </c>
      <c r="S27" s="2"/>
      <c r="T27" s="2"/>
    </row>
    <row r="28" spans="1:20" ht="15.75" customHeight="1" thickBot="1" x14ac:dyDescent="0.3">
      <c r="A28" s="61"/>
      <c r="B28" s="952" t="s">
        <v>50</v>
      </c>
      <c r="C28" s="952"/>
      <c r="D28" s="24">
        <v>0.62794347958690322</v>
      </c>
      <c r="E28" s="24">
        <v>0.58599999999999997</v>
      </c>
      <c r="F28" s="464">
        <v>4.1943479586903258</v>
      </c>
      <c r="G28" s="467">
        <v>10040</v>
      </c>
      <c r="H28" s="467">
        <v>9603</v>
      </c>
      <c r="I28" s="465">
        <v>4.5506612516921792E-2</v>
      </c>
      <c r="J28" s="467">
        <v>5231</v>
      </c>
      <c r="K28" s="467">
        <v>5007</v>
      </c>
      <c r="L28" s="465">
        <v>4.4737367685240663E-2</v>
      </c>
      <c r="M28" s="467">
        <v>909474</v>
      </c>
      <c r="N28" s="467">
        <v>844855</v>
      </c>
      <c r="O28" s="465">
        <v>7.6485314047972736E-2</v>
      </c>
      <c r="P28" s="27">
        <v>2893.3716559999998</v>
      </c>
      <c r="Q28" s="27">
        <v>2888.793017</v>
      </c>
      <c r="R28" s="474">
        <v>1.5849660993554802E-3</v>
      </c>
      <c r="S28" s="2"/>
      <c r="T28" s="2"/>
    </row>
    <row r="29" spans="1:20" ht="15.75" thickBot="1" x14ac:dyDescent="0.3">
      <c r="A29" s="61"/>
      <c r="B29" s="945" t="s">
        <v>51</v>
      </c>
      <c r="C29" s="946"/>
      <c r="D29" s="52">
        <v>0.32459641108834242</v>
      </c>
      <c r="E29" s="52">
        <v>0.308</v>
      </c>
      <c r="F29" s="470">
        <v>1.6596411088342422</v>
      </c>
      <c r="G29" s="471">
        <v>11755</v>
      </c>
      <c r="H29" s="471">
        <v>11280</v>
      </c>
      <c r="I29" s="472">
        <v>4.2109929078014183E-2</v>
      </c>
      <c r="J29" s="471">
        <v>6171</v>
      </c>
      <c r="K29" s="471">
        <v>5912</v>
      </c>
      <c r="L29" s="472">
        <v>4.380920162381597E-2</v>
      </c>
      <c r="M29" s="471">
        <v>1050688</v>
      </c>
      <c r="N29" s="471">
        <v>991306</v>
      </c>
      <c r="O29" s="472">
        <v>5.9902794898850607E-2</v>
      </c>
      <c r="P29" s="55">
        <v>8451.033512</v>
      </c>
      <c r="Q29" s="55">
        <v>9033.2428980000004</v>
      </c>
      <c r="R29" s="476">
        <v>-6.4451868788882469E-2</v>
      </c>
      <c r="S29" s="2"/>
      <c r="T29" s="2"/>
    </row>
    <row r="31" spans="1:20" x14ac:dyDescent="0.25">
      <c r="M31" s="374"/>
      <c r="P31" s="374"/>
    </row>
    <row r="32" spans="1:20" x14ac:dyDescent="0.25">
      <c r="M32" s="374"/>
      <c r="P32" s="374"/>
    </row>
  </sheetData>
  <mergeCells count="11">
    <mergeCell ref="D4:R4"/>
    <mergeCell ref="D5:F5"/>
    <mergeCell ref="G5:I5"/>
    <mergeCell ref="J5:L5"/>
    <mergeCell ref="M5:O5"/>
    <mergeCell ref="P5:R5"/>
    <mergeCell ref="B7:B17"/>
    <mergeCell ref="B18:C18"/>
    <mergeCell ref="B28:C28"/>
    <mergeCell ref="B29:C29"/>
    <mergeCell ref="B19:B27"/>
  </mergeCells>
  <conditionalFormatting sqref="F7:F29">
    <cfRule type="cellIs" dxfId="23" priority="5" operator="between">
      <formula>-1</formula>
      <formula>1</formula>
    </cfRule>
  </conditionalFormatting>
  <conditionalFormatting sqref="I7:I29 L7:L29 O7:O29 R7:R29">
    <cfRule type="cellIs" dxfId="22" priority="4" operator="between">
      <formula>-0.01</formula>
      <formula>0.01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3C5-196F-4BB8-838A-7E6BDF2EF60B}">
  <dimension ref="A1:AE116"/>
  <sheetViews>
    <sheetView showGridLines="0" zoomScale="85" zoomScaleNormal="85" workbookViewId="0"/>
  </sheetViews>
  <sheetFormatPr baseColWidth="10" defaultColWidth="11.42578125" defaultRowHeight="13.5" x14ac:dyDescent="0.25"/>
  <cols>
    <col min="1" max="1" width="4.140625" style="2" customWidth="1"/>
    <col min="2" max="2" width="15.7109375" style="2" customWidth="1"/>
    <col min="3" max="3" width="21.7109375" style="2" bestFit="1" customWidth="1"/>
    <col min="4" max="30" width="11.42578125" style="2" customWidth="1"/>
    <col min="31" max="16384" width="11.42578125" style="2"/>
  </cols>
  <sheetData>
    <row r="1" spans="1:30" ht="15" x14ac:dyDescent="0.25">
      <c r="B1" s="459"/>
      <c r="C1" s="418"/>
    </row>
    <row r="2" spans="1:30" x14ac:dyDescent="0.25"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</row>
    <row r="3" spans="1:30" ht="14.25" thickBot="1" x14ac:dyDescent="0.3"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30" ht="30.75" customHeight="1" thickBot="1" x14ac:dyDescent="0.3">
      <c r="C4" s="61"/>
      <c r="D4" s="981" t="s">
        <v>177</v>
      </c>
      <c r="E4" s="981"/>
      <c r="F4" s="981"/>
      <c r="G4" s="981"/>
      <c r="H4" s="981"/>
      <c r="I4" s="981"/>
      <c r="J4" s="981"/>
      <c r="K4" s="981"/>
      <c r="L4" s="982"/>
      <c r="M4" s="981" t="s">
        <v>83</v>
      </c>
      <c r="N4" s="981"/>
      <c r="O4" s="981"/>
      <c r="P4" s="981"/>
      <c r="Q4" s="981"/>
      <c r="R4" s="981"/>
      <c r="S4" s="981"/>
      <c r="T4" s="981"/>
      <c r="U4" s="982"/>
      <c r="V4" s="974" t="s">
        <v>45</v>
      </c>
      <c r="W4" s="975"/>
      <c r="X4" s="975"/>
      <c r="Y4" s="975"/>
      <c r="Z4" s="975"/>
      <c r="AA4" s="975"/>
      <c r="AB4" s="975"/>
      <c r="AC4" s="975"/>
      <c r="AD4" s="976"/>
    </row>
    <row r="5" spans="1:30" ht="25.5" customHeight="1" thickBot="1" x14ac:dyDescent="0.3">
      <c r="C5" s="61"/>
      <c r="D5" s="978" t="s">
        <v>121</v>
      </c>
      <c r="E5" s="978"/>
      <c r="F5" s="978"/>
      <c r="G5" s="977" t="s">
        <v>33</v>
      </c>
      <c r="H5" s="978"/>
      <c r="I5" s="978"/>
      <c r="J5" s="977" t="s">
        <v>122</v>
      </c>
      <c r="K5" s="978"/>
      <c r="L5" s="979"/>
      <c r="M5" s="978" t="s">
        <v>121</v>
      </c>
      <c r="N5" s="978"/>
      <c r="O5" s="978"/>
      <c r="P5" s="977" t="s">
        <v>33</v>
      </c>
      <c r="Q5" s="978"/>
      <c r="R5" s="978"/>
      <c r="S5" s="977" t="s">
        <v>122</v>
      </c>
      <c r="T5" s="978"/>
      <c r="U5" s="979"/>
      <c r="V5" s="980" t="s">
        <v>121</v>
      </c>
      <c r="W5" s="980"/>
      <c r="X5" s="980"/>
      <c r="Y5" s="977" t="s">
        <v>33</v>
      </c>
      <c r="Z5" s="978"/>
      <c r="AA5" s="978"/>
      <c r="AB5" s="977" t="s">
        <v>122</v>
      </c>
      <c r="AC5" s="978"/>
      <c r="AD5" s="979"/>
    </row>
    <row r="6" spans="1:30" ht="16.5" customHeight="1" thickBot="1" x14ac:dyDescent="0.3">
      <c r="C6" s="62"/>
      <c r="D6" s="448">
        <v>2024</v>
      </c>
      <c r="E6" s="436">
        <v>2023</v>
      </c>
      <c r="F6" s="449" t="s">
        <v>328</v>
      </c>
      <c r="G6" s="451">
        <v>2024</v>
      </c>
      <c r="H6" s="436">
        <v>2023</v>
      </c>
      <c r="I6" s="449" t="s">
        <v>328</v>
      </c>
      <c r="J6" s="451">
        <v>2024</v>
      </c>
      <c r="K6" s="436">
        <v>2023</v>
      </c>
      <c r="L6" s="639" t="s">
        <v>328</v>
      </c>
      <c r="M6" s="436">
        <v>2024</v>
      </c>
      <c r="N6" s="436">
        <v>2023</v>
      </c>
      <c r="O6" s="449" t="s">
        <v>328</v>
      </c>
      <c r="P6" s="451">
        <v>2024</v>
      </c>
      <c r="Q6" s="436">
        <v>2023</v>
      </c>
      <c r="R6" s="449" t="s">
        <v>328</v>
      </c>
      <c r="S6" s="451">
        <v>2024</v>
      </c>
      <c r="T6" s="436">
        <v>2023</v>
      </c>
      <c r="U6" s="449" t="s">
        <v>328</v>
      </c>
      <c r="V6" s="451">
        <v>2024</v>
      </c>
      <c r="W6" s="436">
        <v>2023</v>
      </c>
      <c r="X6" s="449" t="s">
        <v>328</v>
      </c>
      <c r="Y6" s="451">
        <v>2024</v>
      </c>
      <c r="Z6" s="436">
        <v>2023</v>
      </c>
      <c r="AA6" s="639" t="s">
        <v>328</v>
      </c>
      <c r="AB6" s="436">
        <v>2024</v>
      </c>
      <c r="AC6" s="436">
        <v>2023</v>
      </c>
      <c r="AD6" s="450" t="s">
        <v>328</v>
      </c>
    </row>
    <row r="7" spans="1:30" x14ac:dyDescent="0.25">
      <c r="B7" s="950" t="s">
        <v>175</v>
      </c>
      <c r="C7" s="431" t="s">
        <v>4</v>
      </c>
      <c r="D7" s="446">
        <v>0</v>
      </c>
      <c r="E7" s="446">
        <v>0</v>
      </c>
      <c r="F7" s="445">
        <v>0</v>
      </c>
      <c r="G7" s="453">
        <v>0</v>
      </c>
      <c r="H7" s="446">
        <v>0</v>
      </c>
      <c r="I7" s="445">
        <v>0</v>
      </c>
      <c r="J7" s="453">
        <v>0</v>
      </c>
      <c r="K7" s="453">
        <v>0</v>
      </c>
      <c r="L7" s="484">
        <v>0</v>
      </c>
      <c r="M7" s="446">
        <v>0</v>
      </c>
      <c r="N7" s="446">
        <v>0</v>
      </c>
      <c r="O7" s="445">
        <v>0</v>
      </c>
      <c r="P7" s="453">
        <v>0</v>
      </c>
      <c r="Q7" s="446">
        <v>0</v>
      </c>
      <c r="R7" s="445">
        <v>0</v>
      </c>
      <c r="S7" s="453">
        <v>0</v>
      </c>
      <c r="T7" s="453">
        <v>0</v>
      </c>
      <c r="U7" s="484">
        <v>0</v>
      </c>
      <c r="V7" s="453">
        <v>0</v>
      </c>
      <c r="W7" s="446">
        <v>0</v>
      </c>
      <c r="X7" s="445">
        <v>0</v>
      </c>
      <c r="Y7" s="453">
        <v>0</v>
      </c>
      <c r="Z7" s="446">
        <v>0</v>
      </c>
      <c r="AA7" s="445">
        <v>0</v>
      </c>
      <c r="AB7" s="453">
        <v>0</v>
      </c>
      <c r="AC7" s="453">
        <v>0</v>
      </c>
      <c r="AD7" s="447">
        <v>0</v>
      </c>
    </row>
    <row r="8" spans="1:30" x14ac:dyDescent="0.25">
      <c r="B8" s="948"/>
      <c r="C8" s="432" t="s">
        <v>5</v>
      </c>
      <c r="D8" s="74">
        <v>0</v>
      </c>
      <c r="E8" s="74">
        <v>0</v>
      </c>
      <c r="F8" s="430">
        <v>0</v>
      </c>
      <c r="G8" s="69">
        <v>0</v>
      </c>
      <c r="H8" s="74">
        <v>0</v>
      </c>
      <c r="I8" s="430">
        <v>0</v>
      </c>
      <c r="J8" s="69">
        <v>0</v>
      </c>
      <c r="K8" s="69">
        <v>0</v>
      </c>
      <c r="L8" s="438">
        <v>0</v>
      </c>
      <c r="M8" s="74">
        <v>0</v>
      </c>
      <c r="N8" s="74">
        <v>0</v>
      </c>
      <c r="O8" s="430">
        <v>0</v>
      </c>
      <c r="P8" s="69">
        <v>0</v>
      </c>
      <c r="Q8" s="74">
        <v>0</v>
      </c>
      <c r="R8" s="430">
        <v>0</v>
      </c>
      <c r="S8" s="69">
        <v>0</v>
      </c>
      <c r="T8" s="69">
        <v>0</v>
      </c>
      <c r="U8" s="438">
        <v>0</v>
      </c>
      <c r="V8" s="69">
        <v>0</v>
      </c>
      <c r="W8" s="74">
        <v>0</v>
      </c>
      <c r="X8" s="430">
        <v>0</v>
      </c>
      <c r="Y8" s="69">
        <v>0</v>
      </c>
      <c r="Z8" s="74">
        <v>0</v>
      </c>
      <c r="AA8" s="430">
        <v>0</v>
      </c>
      <c r="AB8" s="69">
        <v>0</v>
      </c>
      <c r="AC8" s="69">
        <v>0</v>
      </c>
      <c r="AD8" s="438">
        <v>0</v>
      </c>
    </row>
    <row r="9" spans="1:30" x14ac:dyDescent="0.25">
      <c r="B9" s="948"/>
      <c r="C9" s="433" t="s">
        <v>6</v>
      </c>
      <c r="D9" s="423">
        <v>0</v>
      </c>
      <c r="E9" s="423">
        <v>1.020408163265306E-2</v>
      </c>
      <c r="F9" s="485">
        <v>-1.0204081632653061</v>
      </c>
      <c r="G9" s="454">
        <v>0</v>
      </c>
      <c r="H9" s="423">
        <v>5.1546391752577319E-3</v>
      </c>
      <c r="I9" s="422">
        <v>-0.51546391752577314</v>
      </c>
      <c r="J9" s="454">
        <v>0</v>
      </c>
      <c r="K9" s="454">
        <v>1.5713913125948404E-2</v>
      </c>
      <c r="L9" s="439">
        <v>-1.5713913125948404</v>
      </c>
      <c r="M9" s="423">
        <v>6.3157894736842107E-2</v>
      </c>
      <c r="N9" s="423">
        <v>0.11224489795918367</v>
      </c>
      <c r="O9" s="485">
        <v>-4.9087003222341563</v>
      </c>
      <c r="P9" s="454">
        <v>6.1728395061728392E-2</v>
      </c>
      <c r="Q9" s="423">
        <v>8.247422680412371E-2</v>
      </c>
      <c r="R9" s="422">
        <v>-2.0745831742395318</v>
      </c>
      <c r="S9" s="454">
        <v>7.2703118578623924E-2</v>
      </c>
      <c r="T9" s="454">
        <v>0.13444850151745066</v>
      </c>
      <c r="U9" s="439">
        <v>-6.1745382938826738</v>
      </c>
      <c r="V9" s="454">
        <v>0</v>
      </c>
      <c r="W9" s="423">
        <v>1.020408163265306E-2</v>
      </c>
      <c r="X9" s="422">
        <v>-1.0204081632653061</v>
      </c>
      <c r="Y9" s="454">
        <v>0</v>
      </c>
      <c r="Z9" s="423">
        <v>5.1546391752577319E-3</v>
      </c>
      <c r="AA9" s="422">
        <v>-0.51546391752577314</v>
      </c>
      <c r="AB9" s="454">
        <v>0</v>
      </c>
      <c r="AC9" s="454">
        <v>3.8529021244309561E-4</v>
      </c>
      <c r="AD9" s="439">
        <v>-3.8529021244309562E-2</v>
      </c>
    </row>
    <row r="10" spans="1:30" x14ac:dyDescent="0.25">
      <c r="B10" s="948"/>
      <c r="C10" s="432" t="s">
        <v>43</v>
      </c>
      <c r="D10" s="74">
        <v>0</v>
      </c>
      <c r="E10" s="74">
        <v>0</v>
      </c>
      <c r="F10" s="430">
        <v>0</v>
      </c>
      <c r="G10" s="69">
        <v>0</v>
      </c>
      <c r="H10" s="74">
        <v>0</v>
      </c>
      <c r="I10" s="430">
        <v>0</v>
      </c>
      <c r="J10" s="69">
        <v>0</v>
      </c>
      <c r="K10" s="69">
        <v>0</v>
      </c>
      <c r="L10" s="438">
        <v>0</v>
      </c>
      <c r="M10" s="74">
        <v>0</v>
      </c>
      <c r="N10" s="74">
        <v>0</v>
      </c>
      <c r="O10" s="430">
        <v>0</v>
      </c>
      <c r="P10" s="69">
        <v>0</v>
      </c>
      <c r="Q10" s="74">
        <v>0</v>
      </c>
      <c r="R10" s="430">
        <v>0</v>
      </c>
      <c r="S10" s="69">
        <v>0</v>
      </c>
      <c r="T10" s="69">
        <v>0</v>
      </c>
      <c r="U10" s="438">
        <v>0</v>
      </c>
      <c r="V10" s="69">
        <v>0</v>
      </c>
      <c r="W10" s="74">
        <v>0</v>
      </c>
      <c r="X10" s="430">
        <v>0</v>
      </c>
      <c r="Y10" s="69">
        <v>0</v>
      </c>
      <c r="Z10" s="74">
        <v>0</v>
      </c>
      <c r="AA10" s="430">
        <v>0</v>
      </c>
      <c r="AB10" s="69">
        <v>0</v>
      </c>
      <c r="AC10" s="69">
        <v>0</v>
      </c>
      <c r="AD10" s="438">
        <v>0</v>
      </c>
    </row>
    <row r="11" spans="1:30" x14ac:dyDescent="0.25">
      <c r="B11" s="948"/>
      <c r="C11" s="433" t="s">
        <v>8</v>
      </c>
      <c r="D11" s="423">
        <v>0</v>
      </c>
      <c r="E11" s="423">
        <v>0</v>
      </c>
      <c r="F11" s="485">
        <v>0</v>
      </c>
      <c r="G11" s="454">
        <v>0</v>
      </c>
      <c r="H11" s="423">
        <v>0</v>
      </c>
      <c r="I11" s="422">
        <v>0</v>
      </c>
      <c r="J11" s="454">
        <v>0</v>
      </c>
      <c r="K11" s="454">
        <v>0</v>
      </c>
      <c r="L11" s="439">
        <v>0</v>
      </c>
      <c r="M11" s="423">
        <v>0</v>
      </c>
      <c r="N11" s="423">
        <v>0</v>
      </c>
      <c r="O11" s="485">
        <v>0</v>
      </c>
      <c r="P11" s="454">
        <v>0</v>
      </c>
      <c r="Q11" s="423">
        <v>0</v>
      </c>
      <c r="R11" s="422">
        <v>0</v>
      </c>
      <c r="S11" s="454">
        <v>0</v>
      </c>
      <c r="T11" s="454">
        <v>0</v>
      </c>
      <c r="U11" s="439">
        <v>0</v>
      </c>
      <c r="V11" s="454">
        <v>0</v>
      </c>
      <c r="W11" s="423">
        <v>0</v>
      </c>
      <c r="X11" s="422">
        <v>0</v>
      </c>
      <c r="Y11" s="454">
        <v>0</v>
      </c>
      <c r="Z11" s="423">
        <v>0</v>
      </c>
      <c r="AA11" s="422">
        <v>0</v>
      </c>
      <c r="AB11" s="454">
        <v>0</v>
      </c>
      <c r="AC11" s="454">
        <v>0</v>
      </c>
      <c r="AD11" s="439">
        <v>0</v>
      </c>
    </row>
    <row r="12" spans="1:30" x14ac:dyDescent="0.25">
      <c r="B12" s="948"/>
      <c r="C12" s="432" t="s">
        <v>9</v>
      </c>
      <c r="D12" s="74">
        <v>1.2698412698412698E-3</v>
      </c>
      <c r="E12" s="74">
        <v>2.6968716289104641E-3</v>
      </c>
      <c r="F12" s="430">
        <v>-0.14270303590691943</v>
      </c>
      <c r="G12" s="69">
        <v>1.6219284729543428E-4</v>
      </c>
      <c r="H12" s="74">
        <v>1.1769136616137841E-3</v>
      </c>
      <c r="I12" s="430">
        <v>-0.10147208143183498</v>
      </c>
      <c r="J12" s="69">
        <v>2.0258164990092492E-4</v>
      </c>
      <c r="K12" s="69">
        <v>9.7279690851851406E-4</v>
      </c>
      <c r="L12" s="438">
        <v>-7.7021525861758908E-2</v>
      </c>
      <c r="M12" s="74">
        <v>4.3174603174603178E-2</v>
      </c>
      <c r="N12" s="74">
        <v>4.8543689320388349E-2</v>
      </c>
      <c r="O12" s="430">
        <v>-0.53690861457851713</v>
      </c>
      <c r="P12" s="69">
        <v>3.3492822966507178E-2</v>
      </c>
      <c r="Q12" s="74">
        <v>2.8857922982769985E-2</v>
      </c>
      <c r="R12" s="430">
        <v>0.4634899983737194</v>
      </c>
      <c r="S12" s="69">
        <v>3.1374833028405748E-2</v>
      </c>
      <c r="T12" s="69">
        <v>2.8363738827511368E-2</v>
      </c>
      <c r="U12" s="438">
        <v>0.30110942008943797</v>
      </c>
      <c r="V12" s="69">
        <v>2.5396825396825397E-3</v>
      </c>
      <c r="W12" s="74">
        <v>2.1574973031283709E-3</v>
      </c>
      <c r="X12" s="430">
        <v>3.8218523655416878E-2</v>
      </c>
      <c r="Y12" s="69">
        <v>5.6767496553401992E-4</v>
      </c>
      <c r="Z12" s="74">
        <v>2.589210055550325E-3</v>
      </c>
      <c r="AA12" s="430">
        <v>-0.20215350900163048</v>
      </c>
      <c r="AB12" s="69">
        <v>7.8816923164578602E-4</v>
      </c>
      <c r="AC12" s="69">
        <v>1.7728385039725333E-3</v>
      </c>
      <c r="AD12" s="438">
        <v>-9.8466927232674722E-2</v>
      </c>
    </row>
    <row r="13" spans="1:30" x14ac:dyDescent="0.25">
      <c r="B13" s="948"/>
      <c r="C13" s="433" t="s">
        <v>10</v>
      </c>
      <c r="D13" s="423">
        <v>0</v>
      </c>
      <c r="E13" s="423">
        <v>0</v>
      </c>
      <c r="F13" s="485">
        <v>0</v>
      </c>
      <c r="G13" s="454">
        <v>0</v>
      </c>
      <c r="H13" s="423">
        <v>0</v>
      </c>
      <c r="I13" s="422">
        <v>0</v>
      </c>
      <c r="J13" s="454">
        <v>0</v>
      </c>
      <c r="K13" s="454">
        <v>0</v>
      </c>
      <c r="L13" s="439">
        <v>0</v>
      </c>
      <c r="M13" s="423">
        <v>0</v>
      </c>
      <c r="N13" s="423">
        <v>7.8125E-2</v>
      </c>
      <c r="O13" s="485">
        <v>-7.8125</v>
      </c>
      <c r="P13" s="454">
        <v>0</v>
      </c>
      <c r="Q13" s="423">
        <v>0.1125</v>
      </c>
      <c r="R13" s="422">
        <v>-11.25</v>
      </c>
      <c r="S13" s="454">
        <v>0</v>
      </c>
      <c r="T13" s="454">
        <v>0.1166979543162021</v>
      </c>
      <c r="U13" s="439">
        <v>-11.66979543162021</v>
      </c>
      <c r="V13" s="454">
        <v>0</v>
      </c>
      <c r="W13" s="423">
        <v>0</v>
      </c>
      <c r="X13" s="422">
        <v>0</v>
      </c>
      <c r="Y13" s="454">
        <v>0</v>
      </c>
      <c r="Z13" s="423">
        <v>0</v>
      </c>
      <c r="AA13" s="422">
        <v>0</v>
      </c>
      <c r="AB13" s="454">
        <v>0</v>
      </c>
      <c r="AC13" s="454">
        <v>0</v>
      </c>
      <c r="AD13" s="439">
        <v>0</v>
      </c>
    </row>
    <row r="14" spans="1:30" x14ac:dyDescent="0.25">
      <c r="B14" s="948"/>
      <c r="C14" s="432" t="s">
        <v>11</v>
      </c>
      <c r="D14" s="74">
        <v>0</v>
      </c>
      <c r="E14" s="74">
        <v>0</v>
      </c>
      <c r="F14" s="430">
        <v>0</v>
      </c>
      <c r="G14" s="69">
        <v>0</v>
      </c>
      <c r="H14" s="74">
        <v>0</v>
      </c>
      <c r="I14" s="430">
        <v>0</v>
      </c>
      <c r="J14" s="69">
        <v>0</v>
      </c>
      <c r="K14" s="69">
        <v>0</v>
      </c>
      <c r="L14" s="438">
        <v>0</v>
      </c>
      <c r="M14" s="74">
        <v>0</v>
      </c>
      <c r="N14" s="74">
        <v>0</v>
      </c>
      <c r="O14" s="430">
        <v>0</v>
      </c>
      <c r="P14" s="69">
        <v>0</v>
      </c>
      <c r="Q14" s="74">
        <v>0</v>
      </c>
      <c r="R14" s="430">
        <v>0</v>
      </c>
      <c r="S14" s="69">
        <v>0</v>
      </c>
      <c r="T14" s="69">
        <v>0</v>
      </c>
      <c r="U14" s="438">
        <v>0</v>
      </c>
      <c r="V14" s="69">
        <v>0</v>
      </c>
      <c r="W14" s="74">
        <v>0</v>
      </c>
      <c r="X14" s="430">
        <v>0</v>
      </c>
      <c r="Y14" s="69">
        <v>0</v>
      </c>
      <c r="Z14" s="74">
        <v>0</v>
      </c>
      <c r="AA14" s="430">
        <v>0</v>
      </c>
      <c r="AB14" s="69">
        <v>0</v>
      </c>
      <c r="AC14" s="69">
        <v>0</v>
      </c>
      <c r="AD14" s="438">
        <v>0</v>
      </c>
    </row>
    <row r="15" spans="1:30" x14ac:dyDescent="0.25">
      <c r="B15" s="948"/>
      <c r="C15" s="433" t="s">
        <v>46</v>
      </c>
      <c r="D15" s="423">
        <v>2.6002971768202079E-3</v>
      </c>
      <c r="E15" s="423">
        <v>1.1189854531891085E-3</v>
      </c>
      <c r="F15" s="485">
        <v>0.14813117236310994</v>
      </c>
      <c r="G15" s="454">
        <v>2.6115828291709865E-3</v>
      </c>
      <c r="H15" s="423">
        <v>1.1347634086652176E-3</v>
      </c>
      <c r="I15" s="422">
        <v>0.14768194205057689</v>
      </c>
      <c r="J15" s="454">
        <v>1.9958095364345711E-3</v>
      </c>
      <c r="K15" s="454">
        <v>6.8206566178318298E-4</v>
      </c>
      <c r="L15" s="439">
        <v>0.13137438746513883</v>
      </c>
      <c r="M15" s="423">
        <v>0.14933135215453194</v>
      </c>
      <c r="N15" s="423">
        <v>0.16710182767624021</v>
      </c>
      <c r="O15" s="485">
        <v>-1.7770475521708269</v>
      </c>
      <c r="P15" s="454">
        <v>8.7940786624496378E-2</v>
      </c>
      <c r="Q15" s="423">
        <v>7.5865086201003518E-2</v>
      </c>
      <c r="R15" s="422">
        <v>1.2075700423492861</v>
      </c>
      <c r="S15" s="454">
        <v>7.3750345924268573E-2</v>
      </c>
      <c r="T15" s="454">
        <v>6.0270786335666335E-2</v>
      </c>
      <c r="U15" s="439">
        <v>1.3479559588602239</v>
      </c>
      <c r="V15" s="454">
        <v>7.429420505200594E-4</v>
      </c>
      <c r="W15" s="423">
        <v>3.729951510630362E-4</v>
      </c>
      <c r="X15" s="422">
        <v>3.6994689945702319E-2</v>
      </c>
      <c r="Y15" s="454">
        <v>9.1864722634155301E-5</v>
      </c>
      <c r="Z15" s="423">
        <v>6.8359241485856472E-5</v>
      </c>
      <c r="AA15" s="422">
        <v>2.3505481148298826E-3</v>
      </c>
      <c r="AB15" s="454">
        <v>3.2857494497077808E-5</v>
      </c>
      <c r="AC15" s="454">
        <v>2.4501941066563795E-5</v>
      </c>
      <c r="AD15" s="439">
        <v>8.3555534305140128E-4</v>
      </c>
    </row>
    <row r="16" spans="1:30" x14ac:dyDescent="0.25">
      <c r="A16" s="61"/>
      <c r="B16" s="951"/>
      <c r="C16" s="432" t="s">
        <v>13</v>
      </c>
      <c r="D16" s="74">
        <v>1.9579050416054823E-3</v>
      </c>
      <c r="E16" s="74">
        <v>1.5682174594877157E-3</v>
      </c>
      <c r="F16" s="430">
        <v>3.8968758211776665E-2</v>
      </c>
      <c r="G16" s="69">
        <v>1.9128871205310175E-4</v>
      </c>
      <c r="H16" s="74">
        <v>1.2395962457942271E-3</v>
      </c>
      <c r="I16" s="430">
        <v>-0.10483075337411253</v>
      </c>
      <c r="J16" s="69">
        <v>2.2805667208301264E-4</v>
      </c>
      <c r="K16" s="69">
        <v>1.7527697938929424E-3</v>
      </c>
      <c r="L16" s="438">
        <v>-0.15247131218099297</v>
      </c>
      <c r="M16" s="74">
        <v>6.6079295154185022E-2</v>
      </c>
      <c r="N16" s="74">
        <v>6.116048092002091E-2</v>
      </c>
      <c r="O16" s="430">
        <v>0.49188142341641122</v>
      </c>
      <c r="P16" s="69">
        <v>6.0829810432886357E-2</v>
      </c>
      <c r="Q16" s="74">
        <v>4.5038663597190248E-2</v>
      </c>
      <c r="R16" s="430">
        <v>1.5791146835696108</v>
      </c>
      <c r="S16" s="69">
        <v>6.7734157519538957E-2</v>
      </c>
      <c r="T16" s="69">
        <v>5.0324268553320062E-2</v>
      </c>
      <c r="U16" s="438">
        <v>1.7409888966218894</v>
      </c>
      <c r="V16" s="69">
        <v>9.7895252080274116E-4</v>
      </c>
      <c r="W16" s="74">
        <v>1.0454783063251437E-3</v>
      </c>
      <c r="X16" s="430">
        <v>-6.6525785522402554E-3</v>
      </c>
      <c r="Y16" s="69">
        <v>2.1041758325841193E-4</v>
      </c>
      <c r="Z16" s="74">
        <v>6.0996005745430216E-4</v>
      </c>
      <c r="AA16" s="430">
        <v>-3.9954247419589028E-2</v>
      </c>
      <c r="AB16" s="69">
        <v>3.3545545370350111E-4</v>
      </c>
      <c r="AC16" s="69">
        <v>7.633822192743264E-4</v>
      </c>
      <c r="AD16" s="438">
        <v>-4.2792676557082528E-2</v>
      </c>
    </row>
    <row r="17" spans="1:31" ht="14.25" thickBot="1" x14ac:dyDescent="0.3">
      <c r="A17" s="61"/>
      <c r="B17" s="949"/>
      <c r="C17" s="434" t="s">
        <v>14</v>
      </c>
      <c r="D17" s="455">
        <v>0</v>
      </c>
      <c r="E17" s="455">
        <v>0</v>
      </c>
      <c r="F17" s="425">
        <v>0</v>
      </c>
      <c r="G17" s="456">
        <v>0</v>
      </c>
      <c r="H17" s="455">
        <v>0</v>
      </c>
      <c r="I17" s="425">
        <v>0</v>
      </c>
      <c r="J17" s="456">
        <v>0</v>
      </c>
      <c r="K17" s="456">
        <v>0</v>
      </c>
      <c r="L17" s="440">
        <v>0</v>
      </c>
      <c r="M17" s="455">
        <v>0</v>
      </c>
      <c r="N17" s="455">
        <v>0</v>
      </c>
      <c r="O17" s="425">
        <v>0</v>
      </c>
      <c r="P17" s="456">
        <v>0</v>
      </c>
      <c r="Q17" s="455">
        <v>0</v>
      </c>
      <c r="R17" s="425">
        <v>0</v>
      </c>
      <c r="S17" s="456">
        <v>0</v>
      </c>
      <c r="T17" s="456">
        <v>0</v>
      </c>
      <c r="U17" s="440">
        <v>0</v>
      </c>
      <c r="V17" s="456">
        <v>0</v>
      </c>
      <c r="W17" s="455">
        <v>0</v>
      </c>
      <c r="X17" s="425">
        <v>0</v>
      </c>
      <c r="Y17" s="456">
        <v>0</v>
      </c>
      <c r="Z17" s="455">
        <v>0</v>
      </c>
      <c r="AA17" s="425">
        <v>0</v>
      </c>
      <c r="AB17" s="456">
        <v>0</v>
      </c>
      <c r="AC17" s="456">
        <v>0</v>
      </c>
      <c r="AD17" s="440">
        <v>0</v>
      </c>
    </row>
    <row r="18" spans="1:31" ht="14.25" thickBot="1" x14ac:dyDescent="0.3">
      <c r="A18" s="61"/>
      <c r="B18" s="952" t="s">
        <v>175</v>
      </c>
      <c r="C18" s="952"/>
      <c r="D18" s="24">
        <v>2.3737591713422529E-3</v>
      </c>
      <c r="E18" s="24">
        <v>1.9234879247702502E-3</v>
      </c>
      <c r="F18" s="464">
        <v>4.5027124657200275E-2</v>
      </c>
      <c r="G18" s="24">
        <v>1.4941861288540795E-3</v>
      </c>
      <c r="H18" s="24">
        <v>1.1744542543239719E-3</v>
      </c>
      <c r="I18" s="464">
        <v>3.1973187453010761E-2</v>
      </c>
      <c r="J18" s="24">
        <v>1.3412115010114785E-3</v>
      </c>
      <c r="K18" s="24">
        <v>1.3799445294881395E-3</v>
      </c>
      <c r="L18" s="464">
        <v>-3.8733028476660913E-3</v>
      </c>
      <c r="M18" s="24">
        <v>0.10962451445835132</v>
      </c>
      <c r="N18" s="24">
        <v>0.11669160076939517</v>
      </c>
      <c r="O18" s="464">
        <v>-0.70670863110438442</v>
      </c>
      <c r="P18" s="24">
        <v>7.3002676788420415E-2</v>
      </c>
      <c r="Q18" s="24">
        <v>5.7876013137499911E-2</v>
      </c>
      <c r="R18" s="464">
        <v>1.5126663650920504</v>
      </c>
      <c r="S18" s="24">
        <v>6.8384333168757652E-2</v>
      </c>
      <c r="T18" s="24">
        <v>5.4282824086721526E-2</v>
      </c>
      <c r="U18" s="464">
        <v>1.4101509082036126</v>
      </c>
      <c r="V18" s="24">
        <v>1.5105740181268882E-3</v>
      </c>
      <c r="W18" s="24">
        <v>1.4960461637101945E-3</v>
      </c>
      <c r="X18" s="464">
        <v>1.4527854416693719E-3</v>
      </c>
      <c r="Y18" s="24">
        <v>1.7703627119124165E-4</v>
      </c>
      <c r="Z18" s="24">
        <v>6.2819646161514772E-4</v>
      </c>
      <c r="AA18" s="464">
        <v>-4.5116019042390605E-2</v>
      </c>
      <c r="AB18" s="24">
        <v>1.5672058188636944E-4</v>
      </c>
      <c r="AC18" s="24">
        <v>3.9889657291843734E-4</v>
      </c>
      <c r="AD18" s="483">
        <v>-2.421759910320679E-2</v>
      </c>
    </row>
    <row r="19" spans="1:31" x14ac:dyDescent="0.25">
      <c r="A19" s="61"/>
      <c r="B19" s="947" t="s">
        <v>47</v>
      </c>
      <c r="C19" s="435" t="s">
        <v>16</v>
      </c>
      <c r="D19" s="446">
        <v>1.1332728921124207E-3</v>
      </c>
      <c r="E19" s="446">
        <v>4.6479200557750407E-4</v>
      </c>
      <c r="F19" s="422">
        <v>6.6848088653491664E-2</v>
      </c>
      <c r="G19" s="453">
        <v>4.2803250145095765E-4</v>
      </c>
      <c r="H19" s="446">
        <v>2.7265170407315048E-4</v>
      </c>
      <c r="I19" s="422">
        <v>1.5538079737780717E-2</v>
      </c>
      <c r="J19" s="453">
        <v>3.2455407110388836E-4</v>
      </c>
      <c r="K19" s="453">
        <v>2.9905588487436091E-4</v>
      </c>
      <c r="L19" s="482">
        <v>2.5498186229527451E-3</v>
      </c>
      <c r="M19" s="446">
        <v>0.12080689029918404</v>
      </c>
      <c r="N19" s="446">
        <v>0.12200790146409482</v>
      </c>
      <c r="O19" s="422">
        <v>-0.12010111649107813</v>
      </c>
      <c r="P19" s="453">
        <v>9.1316018572257684E-2</v>
      </c>
      <c r="Q19" s="446">
        <v>8.9901911886949293E-2</v>
      </c>
      <c r="R19" s="422">
        <v>0.14141066853083917</v>
      </c>
      <c r="S19" s="453">
        <v>9.4789457146872841E-2</v>
      </c>
      <c r="T19" s="453">
        <v>9.7460843396443592E-2</v>
      </c>
      <c r="U19" s="482">
        <v>-0.26713862495707508</v>
      </c>
      <c r="V19" s="453">
        <v>2.2665457842248413E-4</v>
      </c>
      <c r="W19" s="446">
        <v>4.6479200557750407E-4</v>
      </c>
      <c r="X19" s="422">
        <v>-2.3813742715501993E-2</v>
      </c>
      <c r="Y19" s="453">
        <v>3.6273940800928613E-5</v>
      </c>
      <c r="Z19" s="446">
        <v>6.6500415627597677E-5</v>
      </c>
      <c r="AA19" s="422">
        <v>-3.0226474826669063E-3</v>
      </c>
      <c r="AB19" s="453">
        <v>1.9500486996296171E-5</v>
      </c>
      <c r="AC19" s="453">
        <v>5.0439248679172302E-5</v>
      </c>
      <c r="AD19" s="439">
        <v>-3.0938761682876136E-3</v>
      </c>
    </row>
    <row r="20" spans="1:31" x14ac:dyDescent="0.25">
      <c r="A20" s="61"/>
      <c r="B20" s="951"/>
      <c r="C20" s="432" t="s">
        <v>17</v>
      </c>
      <c r="D20" s="74">
        <v>1.3012361743656475E-3</v>
      </c>
      <c r="E20" s="74">
        <v>1.2618296529968455E-3</v>
      </c>
      <c r="F20" s="430">
        <v>3.940652136880194E-3</v>
      </c>
      <c r="G20" s="69">
        <v>7.0454976560171262E-4</v>
      </c>
      <c r="H20" s="74">
        <v>8.2259391280504524E-4</v>
      </c>
      <c r="I20" s="430">
        <v>-1.1804414720333263E-2</v>
      </c>
      <c r="J20" s="69">
        <v>8.0221978441663165E-4</v>
      </c>
      <c r="K20" s="69">
        <v>8.9637677900429201E-4</v>
      </c>
      <c r="L20" s="438">
        <v>-9.4156994587660352E-3</v>
      </c>
      <c r="M20" s="74">
        <v>3.2530904359141181E-2</v>
      </c>
      <c r="N20" s="74">
        <v>2.9022082018927444E-2</v>
      </c>
      <c r="O20" s="430">
        <v>0.35088223402137375</v>
      </c>
      <c r="P20" s="69">
        <v>4.3492398991951876E-2</v>
      </c>
      <c r="Q20" s="74">
        <v>1.9262407458184808E-2</v>
      </c>
      <c r="R20" s="430">
        <v>2.4229991533767068</v>
      </c>
      <c r="S20" s="69">
        <v>5.1977432032571443E-2</v>
      </c>
      <c r="T20" s="69">
        <v>1.8985675047736305E-2</v>
      </c>
      <c r="U20" s="438">
        <v>3.2991756984835141</v>
      </c>
      <c r="V20" s="69">
        <v>0</v>
      </c>
      <c r="W20" s="74">
        <v>0</v>
      </c>
      <c r="X20" s="430">
        <v>0</v>
      </c>
      <c r="Y20" s="69">
        <v>0</v>
      </c>
      <c r="Z20" s="74">
        <v>0</v>
      </c>
      <c r="AA20" s="430">
        <v>0</v>
      </c>
      <c r="AB20" s="69">
        <v>0</v>
      </c>
      <c r="AC20" s="69">
        <v>0</v>
      </c>
      <c r="AD20" s="438">
        <v>0</v>
      </c>
    </row>
    <row r="21" spans="1:31" x14ac:dyDescent="0.25">
      <c r="A21" s="61"/>
      <c r="B21" s="951"/>
      <c r="C21" s="433" t="s">
        <v>49</v>
      </c>
      <c r="D21" s="423">
        <v>0</v>
      </c>
      <c r="E21" s="423">
        <v>0</v>
      </c>
      <c r="F21" s="485">
        <v>0</v>
      </c>
      <c r="G21" s="454">
        <v>0</v>
      </c>
      <c r="H21" s="423">
        <v>0</v>
      </c>
      <c r="I21" s="422">
        <v>0</v>
      </c>
      <c r="J21" s="454">
        <v>0</v>
      </c>
      <c r="K21" s="454">
        <v>0</v>
      </c>
      <c r="L21" s="439">
        <v>0</v>
      </c>
      <c r="M21" s="423">
        <v>1.8592297476759629E-2</v>
      </c>
      <c r="N21" s="423">
        <v>1.78359096313912E-2</v>
      </c>
      <c r="O21" s="485">
        <v>7.5638784536842876E-2</v>
      </c>
      <c r="P21" s="454">
        <v>1.9187173505930282E-2</v>
      </c>
      <c r="Q21" s="423">
        <v>1.082941245090796E-2</v>
      </c>
      <c r="R21" s="422">
        <v>0.83577610550223214</v>
      </c>
      <c r="S21" s="454">
        <v>0</v>
      </c>
      <c r="T21" s="454">
        <v>0</v>
      </c>
      <c r="U21" s="439">
        <v>0</v>
      </c>
      <c r="V21" s="454">
        <v>0</v>
      </c>
      <c r="W21" s="423">
        <v>0</v>
      </c>
      <c r="X21" s="422">
        <v>0</v>
      </c>
      <c r="Y21" s="454">
        <v>0</v>
      </c>
      <c r="Z21" s="423">
        <v>0</v>
      </c>
      <c r="AA21" s="422">
        <v>0</v>
      </c>
      <c r="AB21" s="454">
        <v>0</v>
      </c>
      <c r="AC21" s="454">
        <v>0</v>
      </c>
      <c r="AD21" s="439">
        <v>0</v>
      </c>
    </row>
    <row r="22" spans="1:31" x14ac:dyDescent="0.25">
      <c r="A22" s="61"/>
      <c r="B22" s="951"/>
      <c r="C22" s="432" t="s">
        <v>19</v>
      </c>
      <c r="D22" s="74">
        <v>3.1217481789802288E-3</v>
      </c>
      <c r="E22" s="74">
        <v>1.0235414534288639E-3</v>
      </c>
      <c r="F22" s="430">
        <v>0.20982067255513648</v>
      </c>
      <c r="G22" s="69">
        <v>1.6301816488122962E-4</v>
      </c>
      <c r="H22" s="74">
        <v>2.0553928369559631E-4</v>
      </c>
      <c r="I22" s="430">
        <v>-4.2521118814366696E-3</v>
      </c>
      <c r="J22" s="69">
        <v>9.1491951238022428E-5</v>
      </c>
      <c r="K22" s="69">
        <v>1.9088043067441439E-4</v>
      </c>
      <c r="L22" s="438">
        <v>-9.9388479436391952E-3</v>
      </c>
      <c r="M22" s="74">
        <v>0.13631633714880334</v>
      </c>
      <c r="N22" s="74">
        <v>0.14431934493346982</v>
      </c>
      <c r="O22" s="430">
        <v>-0.80030077846664771</v>
      </c>
      <c r="P22" s="69">
        <v>0.11928272007452259</v>
      </c>
      <c r="Q22" s="74">
        <v>0.12406865012075433</v>
      </c>
      <c r="R22" s="430">
        <v>-0.47859300462317345</v>
      </c>
      <c r="S22" s="69">
        <v>0.11489843128546894</v>
      </c>
      <c r="T22" s="69">
        <v>0.11951372590544036</v>
      </c>
      <c r="U22" s="438">
        <v>-0.46152946199714273</v>
      </c>
      <c r="V22" s="69">
        <v>1.0405827263267431E-3</v>
      </c>
      <c r="W22" s="74">
        <v>0</v>
      </c>
      <c r="X22" s="430">
        <v>0.10405827263267431</v>
      </c>
      <c r="Y22" s="69">
        <v>1.6068933395435492E-3</v>
      </c>
      <c r="Z22" s="74">
        <v>0</v>
      </c>
      <c r="AA22" s="430">
        <v>0.16068933395435492</v>
      </c>
      <c r="AB22" s="69">
        <v>1.035362833748865E-3</v>
      </c>
      <c r="AC22" s="69">
        <v>0</v>
      </c>
      <c r="AD22" s="438">
        <v>0.1035362833748865</v>
      </c>
    </row>
    <row r="23" spans="1:31" x14ac:dyDescent="0.25">
      <c r="A23" s="61"/>
      <c r="B23" s="951"/>
      <c r="C23" s="433" t="s">
        <v>20</v>
      </c>
      <c r="D23" s="423">
        <v>4.1757804732551205E-3</v>
      </c>
      <c r="E23" s="423">
        <v>1.5677491601343784E-3</v>
      </c>
      <c r="F23" s="485">
        <v>0.26080313131207422</v>
      </c>
      <c r="G23" s="454">
        <v>2.7372336228897137E-3</v>
      </c>
      <c r="H23" s="423">
        <v>5.548257602336795E-4</v>
      </c>
      <c r="I23" s="422">
        <v>0.21824078626560342</v>
      </c>
      <c r="J23" s="454">
        <v>2.2740918186844022E-3</v>
      </c>
      <c r="K23" s="454">
        <v>7.5980696615879351E-4</v>
      </c>
      <c r="L23" s="439">
        <v>0.15142848525256086</v>
      </c>
      <c r="M23" s="423">
        <v>0.16146351163253131</v>
      </c>
      <c r="N23" s="423">
        <v>0.17178051511758119</v>
      </c>
      <c r="O23" s="485">
        <v>-1.031700348504988</v>
      </c>
      <c r="P23" s="454">
        <v>0.14042008485424232</v>
      </c>
      <c r="Q23" s="423">
        <v>0.14525827955059115</v>
      </c>
      <c r="R23" s="422">
        <v>-0.48381946963488298</v>
      </c>
      <c r="S23" s="454">
        <v>0.11968661678350015</v>
      </c>
      <c r="T23" s="454">
        <v>0.13778766898022127</v>
      </c>
      <c r="U23" s="439">
        <v>-1.8101052196721117</v>
      </c>
      <c r="V23" s="454">
        <v>1.3919268244183733E-3</v>
      </c>
      <c r="W23" s="423">
        <v>2.0156774916013438E-3</v>
      </c>
      <c r="X23" s="422">
        <v>-6.2375066718297054E-2</v>
      </c>
      <c r="Y23" s="454">
        <v>1.4169209342017341E-3</v>
      </c>
      <c r="Z23" s="423">
        <v>3.2636809425510562E-4</v>
      </c>
      <c r="AA23" s="422">
        <v>0.10905528399466285</v>
      </c>
      <c r="AB23" s="454">
        <v>6.7507148812027224E-4</v>
      </c>
      <c r="AC23" s="454">
        <v>3.6936074052656932E-4</v>
      </c>
      <c r="AD23" s="439">
        <v>3.0571074759370293E-2</v>
      </c>
    </row>
    <row r="24" spans="1:31" x14ac:dyDescent="0.25">
      <c r="A24" s="61"/>
      <c r="B24" s="951"/>
      <c r="C24" s="432" t="s">
        <v>21</v>
      </c>
      <c r="D24" s="74">
        <v>9.1687041564792176E-4</v>
      </c>
      <c r="E24" s="74">
        <v>1.0080645161290322E-3</v>
      </c>
      <c r="F24" s="430">
        <v>-9.1194100481110478E-3</v>
      </c>
      <c r="G24" s="69">
        <v>4.1412668963689372E-4</v>
      </c>
      <c r="H24" s="74">
        <v>3.4732999305340015E-4</v>
      </c>
      <c r="I24" s="430">
        <v>6.6796696583493569E-3</v>
      </c>
      <c r="J24" s="69">
        <v>4.3537912216849831E-4</v>
      </c>
      <c r="K24" s="69">
        <v>3.7351219976107102E-4</v>
      </c>
      <c r="L24" s="438">
        <v>6.1866922407427284E-3</v>
      </c>
      <c r="M24" s="74">
        <v>0.13844743276283619</v>
      </c>
      <c r="N24" s="74">
        <v>0.14213709677419356</v>
      </c>
      <c r="O24" s="430">
        <v>-0.36896640113573687</v>
      </c>
      <c r="P24" s="69">
        <v>0.13777994964219453</v>
      </c>
      <c r="Q24" s="74">
        <v>0.14915975701680487</v>
      </c>
      <c r="R24" s="430">
        <v>-1.1379807374610333</v>
      </c>
      <c r="S24" s="69">
        <v>0.15672663688246302</v>
      </c>
      <c r="T24" s="69">
        <v>0.17758908274692101</v>
      </c>
      <c r="U24" s="438">
        <v>-2.0862445864457984</v>
      </c>
      <c r="V24" s="69">
        <v>1.2224938875305623E-3</v>
      </c>
      <c r="W24" s="74">
        <v>1.3440860215053765E-3</v>
      </c>
      <c r="X24" s="430">
        <v>-1.2159213397481411E-2</v>
      </c>
      <c r="Y24" s="69">
        <v>6.626027034190299E-5</v>
      </c>
      <c r="Z24" s="74">
        <v>5.911999881760002E-5</v>
      </c>
      <c r="AA24" s="430">
        <v>7.1402715243029701E-4</v>
      </c>
      <c r="AB24" s="69">
        <v>4.656575878688656E-5</v>
      </c>
      <c r="AC24" s="69">
        <v>3.6088135242615552E-5</v>
      </c>
      <c r="AD24" s="438">
        <v>1.0477623544271008E-3</v>
      </c>
    </row>
    <row r="25" spans="1:31" x14ac:dyDescent="0.25">
      <c r="A25" s="61"/>
      <c r="B25" s="951"/>
      <c r="C25" s="433" t="s">
        <v>22</v>
      </c>
      <c r="D25" s="423">
        <v>5.7240984544934168E-4</v>
      </c>
      <c r="E25" s="423">
        <v>6.3171193935565378E-4</v>
      </c>
      <c r="F25" s="485">
        <v>-5.9302093906312102E-3</v>
      </c>
      <c r="G25" s="454">
        <v>2.5986892860913274E-4</v>
      </c>
      <c r="H25" s="423">
        <v>3.8225758498152421E-4</v>
      </c>
      <c r="I25" s="422">
        <v>-1.2238865637239147E-2</v>
      </c>
      <c r="J25" s="454">
        <v>2.8015177712163432E-4</v>
      </c>
      <c r="K25" s="454">
        <v>4.3211209661101857E-4</v>
      </c>
      <c r="L25" s="439">
        <v>-1.5196031948938425E-2</v>
      </c>
      <c r="M25" s="423">
        <v>0.13394390383514596</v>
      </c>
      <c r="N25" s="423">
        <v>0.13708149084017687</v>
      </c>
      <c r="O25" s="485">
        <v>-0.31375870050309174</v>
      </c>
      <c r="P25" s="454">
        <v>7.7359731685331209E-2</v>
      </c>
      <c r="Q25" s="423">
        <v>6.3596335990259517E-2</v>
      </c>
      <c r="R25" s="422">
        <v>1.3763395695071692</v>
      </c>
      <c r="S25" s="454">
        <v>7.3281939244702513E-2</v>
      </c>
      <c r="T25" s="454">
        <v>6.1911011307475707E-2</v>
      </c>
      <c r="U25" s="439">
        <v>1.1370927937226807</v>
      </c>
      <c r="V25" s="454">
        <v>2.2896393817973667E-3</v>
      </c>
      <c r="W25" s="423">
        <v>1.8951358180669614E-3</v>
      </c>
      <c r="X25" s="422">
        <v>3.9450356373040528E-2</v>
      </c>
      <c r="Y25" s="454">
        <v>1.8434452123210355E-3</v>
      </c>
      <c r="Z25" s="423">
        <v>1.8546571715770249E-3</v>
      </c>
      <c r="AA25" s="422">
        <v>-1.1211959255989432E-3</v>
      </c>
      <c r="AB25" s="454">
        <v>1.874546596977292E-3</v>
      </c>
      <c r="AC25" s="454">
        <v>1.7944157159673591E-3</v>
      </c>
      <c r="AD25" s="439">
        <v>8.0130881009932847E-3</v>
      </c>
    </row>
    <row r="26" spans="1:31" x14ac:dyDescent="0.25">
      <c r="A26" s="61"/>
      <c r="B26" s="951"/>
      <c r="C26" s="432" t="s">
        <v>23</v>
      </c>
      <c r="D26" s="74">
        <v>3.5230352303523033E-2</v>
      </c>
      <c r="E26" s="74">
        <v>3.8364462392730947E-2</v>
      </c>
      <c r="F26" s="430">
        <v>-0.31341100892079143</v>
      </c>
      <c r="G26" s="69">
        <v>1.9206050834738805E-2</v>
      </c>
      <c r="H26" s="74">
        <v>1.6274667990567208E-2</v>
      </c>
      <c r="I26" s="430">
        <v>0.29313828441715972</v>
      </c>
      <c r="J26" s="69">
        <v>1.8966786679512643E-2</v>
      </c>
      <c r="K26" s="69">
        <v>1.5032742510687229E-2</v>
      </c>
      <c r="L26" s="438">
        <v>0.39340441688254146</v>
      </c>
      <c r="M26" s="74">
        <v>2.6558265582655827E-2</v>
      </c>
      <c r="N26" s="74">
        <v>4.2907622412922765E-2</v>
      </c>
      <c r="O26" s="430">
        <v>-1.6349356830266937</v>
      </c>
      <c r="P26" s="69">
        <v>6.6868262093868177E-3</v>
      </c>
      <c r="Q26" s="74">
        <v>2.849230482809979E-2</v>
      </c>
      <c r="R26" s="430">
        <v>-2.1805478618712972</v>
      </c>
      <c r="S26" s="69">
        <v>7.243347172742453E-3</v>
      </c>
      <c r="T26" s="69">
        <v>2.7986478375089954E-2</v>
      </c>
      <c r="U26" s="438">
        <v>-2.0743131202347502</v>
      </c>
      <c r="V26" s="69">
        <v>0</v>
      </c>
      <c r="W26" s="74">
        <v>5.0479555779909136E-4</v>
      </c>
      <c r="X26" s="430">
        <v>-5.0479555779909133E-2</v>
      </c>
      <c r="Y26" s="69">
        <v>0</v>
      </c>
      <c r="Z26" s="74">
        <v>7.7572297381159234E-6</v>
      </c>
      <c r="AA26" s="430">
        <v>-7.757229738115923E-4</v>
      </c>
      <c r="AB26" s="69">
        <v>0</v>
      </c>
      <c r="AC26" s="69">
        <v>9.4080651371591268E-6</v>
      </c>
      <c r="AD26" s="438">
        <v>-9.4080651371591267E-4</v>
      </c>
    </row>
    <row r="27" spans="1:31" ht="14.25" thickBot="1" x14ac:dyDescent="0.3">
      <c r="A27" s="61"/>
      <c r="B27" s="949"/>
      <c r="C27" s="434" t="s">
        <v>24</v>
      </c>
      <c r="D27" s="455">
        <v>0.26666666666666666</v>
      </c>
      <c r="E27" s="455">
        <v>0.14285714285714285</v>
      </c>
      <c r="F27" s="425">
        <v>12.380952380952381</v>
      </c>
      <c r="G27" s="456">
        <v>0.36363636363636365</v>
      </c>
      <c r="H27" s="455">
        <v>0.11764705882352941</v>
      </c>
      <c r="I27" s="425">
        <v>24.598930481283425</v>
      </c>
      <c r="J27" s="456">
        <v>0.23615125760386557</v>
      </c>
      <c r="K27" s="456">
        <v>6.7262873656299849E-2</v>
      </c>
      <c r="L27" s="440">
        <v>16.888838394756572</v>
      </c>
      <c r="M27" s="455">
        <v>6.6666666666666666E-2</v>
      </c>
      <c r="N27" s="455">
        <v>2.0408163265306121E-2</v>
      </c>
      <c r="O27" s="425">
        <v>4.6258503401360551</v>
      </c>
      <c r="P27" s="456">
        <v>9.0909090909090912E-2</v>
      </c>
      <c r="Q27" s="455">
        <v>2.9411764705882353E-2</v>
      </c>
      <c r="R27" s="425">
        <v>6.1497326203208562</v>
      </c>
      <c r="S27" s="456">
        <v>0.17923551490573364</v>
      </c>
      <c r="T27" s="456">
        <v>3.031501287839598E-2</v>
      </c>
      <c r="U27" s="440">
        <v>14.892050202733767</v>
      </c>
      <c r="V27" s="456">
        <v>0</v>
      </c>
      <c r="W27" s="455">
        <v>2.0408163265306121E-2</v>
      </c>
      <c r="X27" s="425">
        <v>-2.0408163265306123</v>
      </c>
      <c r="Y27" s="456">
        <v>0</v>
      </c>
      <c r="Z27" s="455">
        <v>1.4705882352941176E-2</v>
      </c>
      <c r="AA27" s="425">
        <v>-1.4705882352941175</v>
      </c>
      <c r="AB27" s="456">
        <v>0</v>
      </c>
      <c r="AC27" s="456">
        <v>1.7263279914848207E-2</v>
      </c>
      <c r="AD27" s="440">
        <v>-1.7263279914848206</v>
      </c>
    </row>
    <row r="28" spans="1:31" ht="14.25" thickBot="1" x14ac:dyDescent="0.3">
      <c r="A28" s="61"/>
      <c r="B28" s="952" t="s">
        <v>50</v>
      </c>
      <c r="C28" s="952"/>
      <c r="D28" s="24">
        <v>8.3665338645418329E-3</v>
      </c>
      <c r="E28" s="24">
        <v>9.2679371029886493E-3</v>
      </c>
      <c r="F28" s="464">
        <v>-9.0140323844681638E-2</v>
      </c>
      <c r="G28" s="24">
        <v>3.4448483409091407E-3</v>
      </c>
      <c r="H28" s="24">
        <v>2.7614205988009777E-3</v>
      </c>
      <c r="I28" s="464">
        <v>6.8342774210816304E-2</v>
      </c>
      <c r="J28" s="24">
        <v>1.7116670752372919E-3</v>
      </c>
      <c r="K28" s="24">
        <v>1.3533254120296843E-3</v>
      </c>
      <c r="L28" s="464">
        <v>3.5834166320760766E-2</v>
      </c>
      <c r="M28" s="24">
        <v>0.12360557768924303</v>
      </c>
      <c r="N28" s="24">
        <v>0.12464854732895971</v>
      </c>
      <c r="O28" s="464">
        <v>-0.10429696397166732</v>
      </c>
      <c r="P28" s="24">
        <v>7.5146733166643581E-2</v>
      </c>
      <c r="Q28" s="24">
        <v>7.932248729071853E-2</v>
      </c>
      <c r="R28" s="464">
        <v>-0.41757541240749485</v>
      </c>
      <c r="S28" s="24">
        <v>0.11073530852339282</v>
      </c>
      <c r="T28" s="24">
        <v>0.13314323758627389</v>
      </c>
      <c r="U28" s="464">
        <v>-2.2407929062881067</v>
      </c>
      <c r="V28" s="24">
        <v>1.2948207171314741E-3</v>
      </c>
      <c r="W28" s="24">
        <v>1.5620118712902219E-3</v>
      </c>
      <c r="X28" s="464">
        <v>-2.6719115415874781E-2</v>
      </c>
      <c r="Y28" s="24">
        <v>5.3327527779793596E-4</v>
      </c>
      <c r="Z28" s="24">
        <v>2.2607429677281901E-4</v>
      </c>
      <c r="AA28" s="464">
        <v>3.0720098102511691E-2</v>
      </c>
      <c r="AB28" s="24">
        <v>6.3231213183627042E-4</v>
      </c>
      <c r="AC28" s="24">
        <v>3.284575926403245E-4</v>
      </c>
      <c r="AD28" s="483">
        <v>3.0385453919594591E-2</v>
      </c>
    </row>
    <row r="29" spans="1:31" s="687" customFormat="1" ht="14.25" thickBot="1" x14ac:dyDescent="0.3">
      <c r="A29" s="686"/>
      <c r="B29" s="983" t="s">
        <v>51</v>
      </c>
      <c r="C29" s="984"/>
      <c r="D29" s="52">
        <v>7.826456826882178E-3</v>
      </c>
      <c r="E29" s="52">
        <v>8.4219858156028369E-3</v>
      </c>
      <c r="F29" s="470">
        <v>-5.9552898872065885E-2</v>
      </c>
      <c r="G29" s="486">
        <v>3.1826764938782969E-3</v>
      </c>
      <c r="H29" s="52">
        <v>2.5269694725947385E-3</v>
      </c>
      <c r="I29" s="470">
        <v>6.5570702128355834E-2</v>
      </c>
      <c r="J29" s="52">
        <v>1.4680439951378103E-3</v>
      </c>
      <c r="K29" s="52">
        <v>1.3714318478852E-3</v>
      </c>
      <c r="L29" s="470">
        <v>9.6612147252610331E-3</v>
      </c>
      <c r="M29" s="52">
        <v>0.12547851977881752</v>
      </c>
      <c r="N29" s="52">
        <v>0.12863475177304964</v>
      </c>
      <c r="O29" s="470">
        <v>-0.31562319942321226</v>
      </c>
      <c r="P29" s="486">
        <v>7.485856886154596E-2</v>
      </c>
      <c r="Q29" s="52">
        <v>7.615408360284312E-2</v>
      </c>
      <c r="R29" s="470">
        <v>-0.12955147412971602</v>
      </c>
      <c r="S29" s="52">
        <v>8.2883993064918282E-2</v>
      </c>
      <c r="T29" s="52">
        <v>7.9502052043680133E-2</v>
      </c>
      <c r="U29" s="470">
        <v>0.33819410212381495</v>
      </c>
      <c r="V29" s="52">
        <v>1.5312632922160783E-3</v>
      </c>
      <c r="W29" s="52">
        <v>1.7730496453900709E-3</v>
      </c>
      <c r="X29" s="470">
        <v>-2.4178635317399257E-2</v>
      </c>
      <c r="Y29" s="486">
        <v>4.8539623560942924E-4</v>
      </c>
      <c r="Z29" s="52">
        <v>2.8548198033705033E-4</v>
      </c>
      <c r="AA29" s="470">
        <v>1.9991425527237889E-2</v>
      </c>
      <c r="AB29" s="52">
        <v>3.1954837194355219E-4</v>
      </c>
      <c r="AC29" s="52">
        <v>3.7637048382178906E-4</v>
      </c>
      <c r="AD29" s="487">
        <v>-5.6822111878236867E-3</v>
      </c>
    </row>
    <row r="30" spans="1:31" ht="18.75" customHeight="1" x14ac:dyDescent="0.25">
      <c r="B30" s="457"/>
      <c r="C30" s="457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</row>
    <row r="32" spans="1:31" ht="14.25" thickBot="1" x14ac:dyDescent="0.3"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</row>
    <row r="33" spans="1:30" ht="30.75" customHeight="1" thickBot="1" x14ac:dyDescent="0.3">
      <c r="C33" s="61"/>
      <c r="D33" s="981" t="s">
        <v>85</v>
      </c>
      <c r="E33" s="981"/>
      <c r="F33" s="981"/>
      <c r="G33" s="981"/>
      <c r="H33" s="981"/>
      <c r="I33" s="981"/>
      <c r="J33" s="981"/>
      <c r="K33" s="981"/>
      <c r="L33" s="982"/>
      <c r="M33" s="981" t="s">
        <v>86</v>
      </c>
      <c r="N33" s="981"/>
      <c r="O33" s="981"/>
      <c r="P33" s="981"/>
      <c r="Q33" s="981"/>
      <c r="R33" s="981"/>
      <c r="S33" s="981"/>
      <c r="T33" s="981"/>
      <c r="U33" s="982"/>
      <c r="V33" s="974" t="s">
        <v>87</v>
      </c>
      <c r="W33" s="975"/>
      <c r="X33" s="975"/>
      <c r="Y33" s="975"/>
      <c r="Z33" s="975"/>
      <c r="AA33" s="975"/>
      <c r="AB33" s="975"/>
      <c r="AC33" s="975"/>
      <c r="AD33" s="976"/>
    </row>
    <row r="34" spans="1:30" ht="25.5" customHeight="1" thickBot="1" x14ac:dyDescent="0.3">
      <c r="C34" s="61"/>
      <c r="D34" s="978" t="s">
        <v>121</v>
      </c>
      <c r="E34" s="978"/>
      <c r="F34" s="978"/>
      <c r="G34" s="977" t="s">
        <v>33</v>
      </c>
      <c r="H34" s="978"/>
      <c r="I34" s="978"/>
      <c r="J34" s="977" t="s">
        <v>122</v>
      </c>
      <c r="K34" s="978"/>
      <c r="L34" s="979"/>
      <c r="M34" s="978" t="s">
        <v>121</v>
      </c>
      <c r="N34" s="978"/>
      <c r="O34" s="978"/>
      <c r="P34" s="977" t="s">
        <v>33</v>
      </c>
      <c r="Q34" s="978"/>
      <c r="R34" s="978"/>
      <c r="S34" s="977" t="s">
        <v>122</v>
      </c>
      <c r="T34" s="978"/>
      <c r="U34" s="979"/>
      <c r="V34" s="980" t="s">
        <v>121</v>
      </c>
      <c r="W34" s="980"/>
      <c r="X34" s="980"/>
      <c r="Y34" s="977" t="s">
        <v>33</v>
      </c>
      <c r="Z34" s="978"/>
      <c r="AA34" s="978"/>
      <c r="AB34" s="977" t="s">
        <v>122</v>
      </c>
      <c r="AC34" s="978"/>
      <c r="AD34" s="979"/>
    </row>
    <row r="35" spans="1:30" ht="14.25" thickBot="1" x14ac:dyDescent="0.3">
      <c r="C35" s="62"/>
      <c r="D35" s="448">
        <v>2024</v>
      </c>
      <c r="E35" s="436">
        <v>2023</v>
      </c>
      <c r="F35" s="449" t="s">
        <v>328</v>
      </c>
      <c r="G35" s="451">
        <v>2024</v>
      </c>
      <c r="H35" s="436">
        <v>2023</v>
      </c>
      <c r="I35" s="449" t="s">
        <v>328</v>
      </c>
      <c r="J35" s="451">
        <v>2024</v>
      </c>
      <c r="K35" s="436">
        <v>2023</v>
      </c>
      <c r="L35" s="639" t="s">
        <v>328</v>
      </c>
      <c r="M35" s="436">
        <v>2024</v>
      </c>
      <c r="N35" s="436">
        <v>2023</v>
      </c>
      <c r="O35" s="449" t="s">
        <v>328</v>
      </c>
      <c r="P35" s="451">
        <v>2024</v>
      </c>
      <c r="Q35" s="436">
        <v>2023</v>
      </c>
      <c r="R35" s="449" t="s">
        <v>328</v>
      </c>
      <c r="S35" s="451">
        <v>2024</v>
      </c>
      <c r="T35" s="436">
        <v>2023</v>
      </c>
      <c r="U35" s="449" t="s">
        <v>328</v>
      </c>
      <c r="V35" s="451">
        <v>2024</v>
      </c>
      <c r="W35" s="436">
        <v>2023</v>
      </c>
      <c r="X35" s="449" t="s">
        <v>328</v>
      </c>
      <c r="Y35" s="451">
        <v>2024</v>
      </c>
      <c r="Z35" s="436">
        <v>2023</v>
      </c>
      <c r="AA35" s="639" t="s">
        <v>328</v>
      </c>
      <c r="AB35" s="436">
        <v>2024</v>
      </c>
      <c r="AC35" s="436">
        <v>2023</v>
      </c>
      <c r="AD35" s="450" t="s">
        <v>328</v>
      </c>
    </row>
    <row r="36" spans="1:30" x14ac:dyDescent="0.25">
      <c r="B36" s="950" t="s">
        <v>175</v>
      </c>
      <c r="C36" s="431" t="s">
        <v>4</v>
      </c>
      <c r="D36" s="446">
        <v>0</v>
      </c>
      <c r="E36" s="446">
        <v>0</v>
      </c>
      <c r="F36" s="445">
        <v>0</v>
      </c>
      <c r="G36" s="453">
        <v>0</v>
      </c>
      <c r="H36" s="446">
        <v>0</v>
      </c>
      <c r="I36" s="445">
        <v>0</v>
      </c>
      <c r="J36" s="453">
        <v>0</v>
      </c>
      <c r="K36" s="453">
        <v>0</v>
      </c>
      <c r="L36" s="484">
        <v>0</v>
      </c>
      <c r="M36" s="446">
        <v>0</v>
      </c>
      <c r="N36" s="446">
        <v>0</v>
      </c>
      <c r="O36" s="445">
        <v>0</v>
      </c>
      <c r="P36" s="453">
        <v>0</v>
      </c>
      <c r="Q36" s="446">
        <v>0</v>
      </c>
      <c r="R36" s="445">
        <v>0</v>
      </c>
      <c r="S36" s="453">
        <v>0</v>
      </c>
      <c r="T36" s="453">
        <v>0</v>
      </c>
      <c r="U36" s="484">
        <v>0</v>
      </c>
      <c r="V36" s="453">
        <v>0</v>
      </c>
      <c r="W36" s="446">
        <v>0</v>
      </c>
      <c r="X36" s="445">
        <v>0</v>
      </c>
      <c r="Y36" s="453">
        <v>0</v>
      </c>
      <c r="Z36" s="446">
        <v>0</v>
      </c>
      <c r="AA36" s="445">
        <v>0</v>
      </c>
      <c r="AB36" s="453">
        <v>0</v>
      </c>
      <c r="AC36" s="453">
        <v>0</v>
      </c>
      <c r="AD36" s="447">
        <v>0</v>
      </c>
    </row>
    <row r="37" spans="1:30" x14ac:dyDescent="0.25">
      <c r="B37" s="948"/>
      <c r="C37" s="432" t="s">
        <v>5</v>
      </c>
      <c r="D37" s="74">
        <v>0</v>
      </c>
      <c r="E37" s="74">
        <v>0</v>
      </c>
      <c r="F37" s="430">
        <v>0</v>
      </c>
      <c r="G37" s="69">
        <v>0</v>
      </c>
      <c r="H37" s="74">
        <v>0</v>
      </c>
      <c r="I37" s="430">
        <v>0</v>
      </c>
      <c r="J37" s="69">
        <v>0</v>
      </c>
      <c r="K37" s="69">
        <v>0</v>
      </c>
      <c r="L37" s="438">
        <v>0</v>
      </c>
      <c r="M37" s="74">
        <v>0</v>
      </c>
      <c r="N37" s="74">
        <v>4.5454545454545456E-2</v>
      </c>
      <c r="O37" s="430">
        <v>-4.5454545454545459</v>
      </c>
      <c r="P37" s="69">
        <v>0</v>
      </c>
      <c r="Q37" s="74">
        <v>9.0909090909090905E-3</v>
      </c>
      <c r="R37" s="430">
        <v>-0.90909090909090906</v>
      </c>
      <c r="S37" s="69">
        <v>0</v>
      </c>
      <c r="T37" s="69">
        <v>5.6206768382786225E-3</v>
      </c>
      <c r="U37" s="438">
        <v>-0.56206768382786221</v>
      </c>
      <c r="V37" s="69">
        <v>0</v>
      </c>
      <c r="W37" s="74">
        <v>0</v>
      </c>
      <c r="X37" s="430">
        <v>0</v>
      </c>
      <c r="Y37" s="69">
        <v>0</v>
      </c>
      <c r="Z37" s="74">
        <v>0</v>
      </c>
      <c r="AA37" s="430">
        <v>0</v>
      </c>
      <c r="AB37" s="69">
        <v>0</v>
      </c>
      <c r="AC37" s="69">
        <v>0</v>
      </c>
      <c r="AD37" s="438">
        <v>0</v>
      </c>
    </row>
    <row r="38" spans="1:30" x14ac:dyDescent="0.25">
      <c r="B38" s="948"/>
      <c r="C38" s="433" t="s">
        <v>6</v>
      </c>
      <c r="D38" s="423">
        <v>0</v>
      </c>
      <c r="E38" s="423">
        <v>0</v>
      </c>
      <c r="F38" s="485">
        <v>0</v>
      </c>
      <c r="G38" s="454">
        <v>0</v>
      </c>
      <c r="H38" s="423">
        <v>0</v>
      </c>
      <c r="I38" s="422">
        <v>0</v>
      </c>
      <c r="J38" s="454">
        <v>0</v>
      </c>
      <c r="K38" s="454">
        <v>0</v>
      </c>
      <c r="L38" s="439">
        <v>0</v>
      </c>
      <c r="M38" s="423">
        <v>0</v>
      </c>
      <c r="N38" s="423">
        <v>0</v>
      </c>
      <c r="O38" s="485">
        <v>0</v>
      </c>
      <c r="P38" s="454">
        <v>0</v>
      </c>
      <c r="Q38" s="423">
        <v>0</v>
      </c>
      <c r="R38" s="422">
        <v>0</v>
      </c>
      <c r="S38" s="454">
        <v>0</v>
      </c>
      <c r="T38" s="454">
        <v>0</v>
      </c>
      <c r="U38" s="439">
        <v>0</v>
      </c>
      <c r="V38" s="454">
        <v>0</v>
      </c>
      <c r="W38" s="423">
        <v>0</v>
      </c>
      <c r="X38" s="422">
        <v>0</v>
      </c>
      <c r="Y38" s="454">
        <v>0</v>
      </c>
      <c r="Z38" s="423">
        <v>0</v>
      </c>
      <c r="AA38" s="422">
        <v>0</v>
      </c>
      <c r="AB38" s="454">
        <v>0</v>
      </c>
      <c r="AC38" s="454">
        <v>0</v>
      </c>
      <c r="AD38" s="439">
        <v>0</v>
      </c>
    </row>
    <row r="39" spans="1:30" x14ac:dyDescent="0.25">
      <c r="B39" s="948"/>
      <c r="C39" s="432" t="s">
        <v>43</v>
      </c>
      <c r="D39" s="74">
        <v>0</v>
      </c>
      <c r="E39" s="74">
        <v>0</v>
      </c>
      <c r="F39" s="430">
        <v>0</v>
      </c>
      <c r="G39" s="69">
        <v>0</v>
      </c>
      <c r="H39" s="74">
        <v>0</v>
      </c>
      <c r="I39" s="430">
        <v>0</v>
      </c>
      <c r="J39" s="69">
        <v>0</v>
      </c>
      <c r="K39" s="69">
        <v>0</v>
      </c>
      <c r="L39" s="438">
        <v>0</v>
      </c>
      <c r="M39" s="74">
        <v>0</v>
      </c>
      <c r="N39" s="74">
        <v>0</v>
      </c>
      <c r="O39" s="430">
        <v>0</v>
      </c>
      <c r="P39" s="69">
        <v>0</v>
      </c>
      <c r="Q39" s="74">
        <v>0</v>
      </c>
      <c r="R39" s="430">
        <v>0</v>
      </c>
      <c r="S39" s="69">
        <v>0</v>
      </c>
      <c r="T39" s="69">
        <v>0</v>
      </c>
      <c r="U39" s="438">
        <v>0</v>
      </c>
      <c r="V39" s="69">
        <v>0</v>
      </c>
      <c r="W39" s="74">
        <v>0</v>
      </c>
      <c r="X39" s="430">
        <v>0</v>
      </c>
      <c r="Y39" s="69">
        <v>0</v>
      </c>
      <c r="Z39" s="74">
        <v>0</v>
      </c>
      <c r="AA39" s="430">
        <v>0</v>
      </c>
      <c r="AB39" s="69">
        <v>0</v>
      </c>
      <c r="AC39" s="69">
        <v>0</v>
      </c>
      <c r="AD39" s="438">
        <v>0</v>
      </c>
    </row>
    <row r="40" spans="1:30" x14ac:dyDescent="0.25">
      <c r="B40" s="948"/>
      <c r="C40" s="433" t="s">
        <v>8</v>
      </c>
      <c r="D40" s="423">
        <v>0</v>
      </c>
      <c r="E40" s="423">
        <v>0</v>
      </c>
      <c r="F40" s="485">
        <v>0</v>
      </c>
      <c r="G40" s="454">
        <v>0</v>
      </c>
      <c r="H40" s="423">
        <v>0</v>
      </c>
      <c r="I40" s="422">
        <v>0</v>
      </c>
      <c r="J40" s="454">
        <v>0</v>
      </c>
      <c r="K40" s="454">
        <v>0</v>
      </c>
      <c r="L40" s="439">
        <v>0</v>
      </c>
      <c r="M40" s="423">
        <v>0</v>
      </c>
      <c r="N40" s="423">
        <v>0</v>
      </c>
      <c r="O40" s="485">
        <v>0</v>
      </c>
      <c r="P40" s="454">
        <v>0</v>
      </c>
      <c r="Q40" s="423">
        <v>0</v>
      </c>
      <c r="R40" s="422">
        <v>0</v>
      </c>
      <c r="S40" s="454">
        <v>0</v>
      </c>
      <c r="T40" s="454">
        <v>0</v>
      </c>
      <c r="U40" s="439">
        <v>0</v>
      </c>
      <c r="V40" s="454">
        <v>0</v>
      </c>
      <c r="W40" s="423">
        <v>0</v>
      </c>
      <c r="X40" s="422">
        <v>0</v>
      </c>
      <c r="Y40" s="454">
        <v>0</v>
      </c>
      <c r="Z40" s="423">
        <v>0</v>
      </c>
      <c r="AA40" s="422">
        <v>0</v>
      </c>
      <c r="AB40" s="454">
        <v>0</v>
      </c>
      <c r="AC40" s="454">
        <v>0</v>
      </c>
      <c r="AD40" s="439">
        <v>0</v>
      </c>
    </row>
    <row r="41" spans="1:30" x14ac:dyDescent="0.25">
      <c r="B41" s="948"/>
      <c r="C41" s="432" t="s">
        <v>9</v>
      </c>
      <c r="D41" s="74">
        <v>1.0158730158730159E-2</v>
      </c>
      <c r="E41" s="74">
        <v>3.7756202804746495E-3</v>
      </c>
      <c r="F41" s="430">
        <v>0.63831098782555096</v>
      </c>
      <c r="G41" s="69">
        <v>8.5962209066580159E-3</v>
      </c>
      <c r="H41" s="74">
        <v>1.0074380943413992E-2</v>
      </c>
      <c r="I41" s="430">
        <v>-0.14781600367559761</v>
      </c>
      <c r="J41" s="69">
        <v>9.1256702603807263E-3</v>
      </c>
      <c r="K41" s="69">
        <v>1.0472661891016555E-2</v>
      </c>
      <c r="L41" s="438">
        <v>-0.13469916306358287</v>
      </c>
      <c r="M41" s="74">
        <v>0</v>
      </c>
      <c r="N41" s="74">
        <v>0</v>
      </c>
      <c r="O41" s="430">
        <v>0</v>
      </c>
      <c r="P41" s="69">
        <v>0</v>
      </c>
      <c r="Q41" s="74">
        <v>0</v>
      </c>
      <c r="R41" s="430">
        <v>0</v>
      </c>
      <c r="S41" s="69">
        <v>0</v>
      </c>
      <c r="T41" s="69">
        <v>0</v>
      </c>
      <c r="U41" s="438">
        <v>0</v>
      </c>
      <c r="V41" s="69">
        <v>0</v>
      </c>
      <c r="W41" s="74">
        <v>0</v>
      </c>
      <c r="X41" s="430">
        <v>0</v>
      </c>
      <c r="Y41" s="69">
        <v>0</v>
      </c>
      <c r="Z41" s="74">
        <v>0</v>
      </c>
      <c r="AA41" s="430">
        <v>0</v>
      </c>
      <c r="AB41" s="69">
        <v>0</v>
      </c>
      <c r="AC41" s="69">
        <v>0</v>
      </c>
      <c r="AD41" s="438">
        <v>0</v>
      </c>
    </row>
    <row r="42" spans="1:30" x14ac:dyDescent="0.25">
      <c r="B42" s="948"/>
      <c r="C42" s="433" t="s">
        <v>10</v>
      </c>
      <c r="D42" s="423">
        <v>0</v>
      </c>
      <c r="E42" s="423">
        <v>0</v>
      </c>
      <c r="F42" s="485">
        <v>0</v>
      </c>
      <c r="G42" s="454">
        <v>0</v>
      </c>
      <c r="H42" s="423">
        <v>0</v>
      </c>
      <c r="I42" s="422">
        <v>0</v>
      </c>
      <c r="J42" s="454">
        <v>0</v>
      </c>
      <c r="K42" s="454">
        <v>0</v>
      </c>
      <c r="L42" s="439">
        <v>0</v>
      </c>
      <c r="M42" s="423">
        <v>0</v>
      </c>
      <c r="N42" s="423">
        <v>0</v>
      </c>
      <c r="O42" s="485">
        <v>0</v>
      </c>
      <c r="P42" s="454">
        <v>0</v>
      </c>
      <c r="Q42" s="423">
        <v>0</v>
      </c>
      <c r="R42" s="422">
        <v>0</v>
      </c>
      <c r="S42" s="454">
        <v>0</v>
      </c>
      <c r="T42" s="454">
        <v>0</v>
      </c>
      <c r="U42" s="439">
        <v>0</v>
      </c>
      <c r="V42" s="454">
        <v>0</v>
      </c>
      <c r="W42" s="423">
        <v>0</v>
      </c>
      <c r="X42" s="422">
        <v>0</v>
      </c>
      <c r="Y42" s="454">
        <v>0</v>
      </c>
      <c r="Z42" s="423">
        <v>0</v>
      </c>
      <c r="AA42" s="422">
        <v>0</v>
      </c>
      <c r="AB42" s="454">
        <v>0</v>
      </c>
      <c r="AC42" s="454">
        <v>0</v>
      </c>
      <c r="AD42" s="439">
        <v>0</v>
      </c>
    </row>
    <row r="43" spans="1:30" x14ac:dyDescent="0.25">
      <c r="B43" s="948"/>
      <c r="C43" s="432" t="s">
        <v>11</v>
      </c>
      <c r="D43" s="74">
        <v>0</v>
      </c>
      <c r="E43" s="74">
        <v>0</v>
      </c>
      <c r="F43" s="430">
        <v>0</v>
      </c>
      <c r="G43" s="69">
        <v>0</v>
      </c>
      <c r="H43" s="74">
        <v>0</v>
      </c>
      <c r="I43" s="430">
        <v>0</v>
      </c>
      <c r="J43" s="69">
        <v>0</v>
      </c>
      <c r="K43" s="69">
        <v>0</v>
      </c>
      <c r="L43" s="438">
        <v>0</v>
      </c>
      <c r="M43" s="74">
        <v>0</v>
      </c>
      <c r="N43" s="74">
        <v>0.25</v>
      </c>
      <c r="O43" s="430">
        <v>-25</v>
      </c>
      <c r="P43" s="69">
        <v>0</v>
      </c>
      <c r="Q43" s="74">
        <v>0.2</v>
      </c>
      <c r="R43" s="430">
        <v>-20</v>
      </c>
      <c r="S43" s="69">
        <v>0</v>
      </c>
      <c r="T43" s="69">
        <v>0.26253454401894988</v>
      </c>
      <c r="U43" s="438">
        <v>-26.253454401894988</v>
      </c>
      <c r="V43" s="69">
        <v>0</v>
      </c>
      <c r="W43" s="74">
        <v>0</v>
      </c>
      <c r="X43" s="430">
        <v>0</v>
      </c>
      <c r="Y43" s="69">
        <v>0</v>
      </c>
      <c r="Z43" s="74">
        <v>0</v>
      </c>
      <c r="AA43" s="430">
        <v>0</v>
      </c>
      <c r="AB43" s="69">
        <v>0</v>
      </c>
      <c r="AC43" s="69">
        <v>0</v>
      </c>
      <c r="AD43" s="438">
        <v>0</v>
      </c>
    </row>
    <row r="44" spans="1:30" x14ac:dyDescent="0.25">
      <c r="B44" s="948"/>
      <c r="C44" s="433" t="s">
        <v>46</v>
      </c>
      <c r="D44" s="423">
        <v>1.4115898959881129E-2</v>
      </c>
      <c r="E44" s="423">
        <v>4.8489369638194703E-3</v>
      </c>
      <c r="F44" s="485">
        <v>0.92669619960616589</v>
      </c>
      <c r="G44" s="454">
        <v>2.4737857452197535E-2</v>
      </c>
      <c r="H44" s="423">
        <v>2.9490176776998483E-2</v>
      </c>
      <c r="I44" s="422">
        <v>-0.47523193248009477</v>
      </c>
      <c r="J44" s="454">
        <v>2.4519905268444313E-2</v>
      </c>
      <c r="K44" s="454">
        <v>2.80843527755286E-2</v>
      </c>
      <c r="L44" s="439">
        <v>-0.35644475070842863</v>
      </c>
      <c r="M44" s="423">
        <v>0</v>
      </c>
      <c r="N44" s="423">
        <v>0</v>
      </c>
      <c r="O44" s="485">
        <v>0</v>
      </c>
      <c r="P44" s="454">
        <v>0</v>
      </c>
      <c r="Q44" s="423">
        <v>0</v>
      </c>
      <c r="R44" s="422">
        <v>0</v>
      </c>
      <c r="S44" s="454">
        <v>0</v>
      </c>
      <c r="T44" s="454">
        <v>0</v>
      </c>
      <c r="U44" s="439">
        <v>0</v>
      </c>
      <c r="V44" s="454">
        <v>0</v>
      </c>
      <c r="W44" s="423">
        <v>0</v>
      </c>
      <c r="X44" s="422">
        <v>0</v>
      </c>
      <c r="Y44" s="454">
        <v>0</v>
      </c>
      <c r="Z44" s="423">
        <v>0</v>
      </c>
      <c r="AA44" s="422">
        <v>0</v>
      </c>
      <c r="AB44" s="454">
        <v>0</v>
      </c>
      <c r="AC44" s="454">
        <v>0</v>
      </c>
      <c r="AD44" s="439">
        <v>0</v>
      </c>
    </row>
    <row r="45" spans="1:30" x14ac:dyDescent="0.25">
      <c r="A45" s="61"/>
      <c r="B45" s="951"/>
      <c r="C45" s="432" t="s">
        <v>13</v>
      </c>
      <c r="D45" s="74">
        <v>8.8105726872246704E-3</v>
      </c>
      <c r="E45" s="74">
        <v>6.7956089911134342E-3</v>
      </c>
      <c r="F45" s="430">
        <v>0.2014963696111236</v>
      </c>
      <c r="G45" s="69">
        <v>6.6185894370373206E-3</v>
      </c>
      <c r="H45" s="74">
        <v>8.5591169352458533E-3</v>
      </c>
      <c r="I45" s="430">
        <v>-0.19405274982085327</v>
      </c>
      <c r="J45" s="69">
        <v>7.6067507426758338E-3</v>
      </c>
      <c r="K45" s="69">
        <v>9.3712383619524893E-3</v>
      </c>
      <c r="L45" s="438">
        <v>-0.17644876192766554</v>
      </c>
      <c r="M45" s="74">
        <v>9.7895252080274116E-4</v>
      </c>
      <c r="N45" s="74">
        <v>5.2273915316257186E-4</v>
      </c>
      <c r="O45" s="430">
        <v>4.5621336764016931E-2</v>
      </c>
      <c r="P45" s="69">
        <v>1.9128871205310175E-4</v>
      </c>
      <c r="Q45" s="74">
        <v>2.7546583239871714E-4</v>
      </c>
      <c r="R45" s="430">
        <v>-8.4177120345615402E-3</v>
      </c>
      <c r="S45" s="69">
        <v>2.5788966697759275E-4</v>
      </c>
      <c r="T45" s="69">
        <v>3.611172525609846E-4</v>
      </c>
      <c r="U45" s="438">
        <v>-1.0322758558339184E-2</v>
      </c>
      <c r="V45" s="69">
        <v>0</v>
      </c>
      <c r="W45" s="74">
        <v>0</v>
      </c>
      <c r="X45" s="430">
        <v>0</v>
      </c>
      <c r="Y45" s="69">
        <v>0</v>
      </c>
      <c r="Z45" s="74">
        <v>0</v>
      </c>
      <c r="AA45" s="430">
        <v>0</v>
      </c>
      <c r="AB45" s="69">
        <v>0</v>
      </c>
      <c r="AC45" s="69">
        <v>0</v>
      </c>
      <c r="AD45" s="438">
        <v>0</v>
      </c>
    </row>
    <row r="46" spans="1:30" ht="14.25" thickBot="1" x14ac:dyDescent="0.3">
      <c r="A46" s="61"/>
      <c r="B46" s="949"/>
      <c r="C46" s="434" t="s">
        <v>14</v>
      </c>
      <c r="D46" s="455">
        <v>0</v>
      </c>
      <c r="E46" s="455">
        <v>0</v>
      </c>
      <c r="F46" s="425">
        <v>0</v>
      </c>
      <c r="G46" s="456">
        <v>0</v>
      </c>
      <c r="H46" s="455">
        <v>0</v>
      </c>
      <c r="I46" s="425">
        <v>0</v>
      </c>
      <c r="J46" s="456">
        <v>0</v>
      </c>
      <c r="K46" s="456">
        <v>0</v>
      </c>
      <c r="L46" s="440">
        <v>0</v>
      </c>
      <c r="M46" s="455">
        <v>0</v>
      </c>
      <c r="N46" s="455">
        <v>0</v>
      </c>
      <c r="O46" s="425">
        <v>0</v>
      </c>
      <c r="P46" s="456">
        <v>0</v>
      </c>
      <c r="Q46" s="455">
        <v>0</v>
      </c>
      <c r="R46" s="425">
        <v>0</v>
      </c>
      <c r="S46" s="456">
        <v>0</v>
      </c>
      <c r="T46" s="456">
        <v>0</v>
      </c>
      <c r="U46" s="440">
        <v>0</v>
      </c>
      <c r="V46" s="456">
        <v>0</v>
      </c>
      <c r="W46" s="455">
        <v>0</v>
      </c>
      <c r="X46" s="425">
        <v>0</v>
      </c>
      <c r="Y46" s="456">
        <v>0</v>
      </c>
      <c r="Z46" s="455">
        <v>0</v>
      </c>
      <c r="AA46" s="425">
        <v>0</v>
      </c>
      <c r="AB46" s="456">
        <v>0</v>
      </c>
      <c r="AC46" s="456">
        <v>0</v>
      </c>
      <c r="AD46" s="440">
        <v>0</v>
      </c>
    </row>
    <row r="47" spans="1:30" ht="14.25" thickBot="1" x14ac:dyDescent="0.3">
      <c r="A47" s="61"/>
      <c r="B47" s="952" t="s">
        <v>175</v>
      </c>
      <c r="C47" s="952"/>
      <c r="D47" s="24">
        <v>1.0358221838584376E-2</v>
      </c>
      <c r="E47" s="24">
        <v>4.7018593716606112E-3</v>
      </c>
      <c r="F47" s="464">
        <v>0.56563624669237655</v>
      </c>
      <c r="G47" s="24">
        <v>1.654935063095727E-2</v>
      </c>
      <c r="H47" s="24">
        <v>1.9159992079262007E-2</v>
      </c>
      <c r="I47" s="464">
        <v>-0.26106414483047374</v>
      </c>
      <c r="J47" s="24">
        <v>1.8159075275701698E-2</v>
      </c>
      <c r="K47" s="24">
        <v>1.9542351606008649E-2</v>
      </c>
      <c r="L47" s="464">
        <v>-0.13832763303069512</v>
      </c>
      <c r="M47" s="24">
        <v>4.3159257660768235E-4</v>
      </c>
      <c r="N47" s="24">
        <v>6.4116264159008339E-4</v>
      </c>
      <c r="O47" s="464">
        <v>-2.0957006498240102E-2</v>
      </c>
      <c r="P47" s="24">
        <v>7.081450847649667E-5</v>
      </c>
      <c r="Q47" s="24">
        <v>1.0925155854176483E-4</v>
      </c>
      <c r="R47" s="464">
        <v>-3.8437050065268158E-3</v>
      </c>
      <c r="S47" s="24">
        <v>6.9993463092764309E-5</v>
      </c>
      <c r="T47" s="24">
        <v>3.0482794005558267E-4</v>
      </c>
      <c r="U47" s="464">
        <v>-2.3483447696281835E-2</v>
      </c>
      <c r="V47" s="24">
        <v>0</v>
      </c>
      <c r="W47" s="24">
        <v>0</v>
      </c>
      <c r="X47" s="464">
        <v>0</v>
      </c>
      <c r="Y47" s="24">
        <v>0</v>
      </c>
      <c r="Z47" s="24">
        <v>0</v>
      </c>
      <c r="AA47" s="464">
        <v>0</v>
      </c>
      <c r="AB47" s="24">
        <v>0</v>
      </c>
      <c r="AC47" s="24">
        <v>0</v>
      </c>
      <c r="AD47" s="483">
        <v>0</v>
      </c>
    </row>
    <row r="48" spans="1:30" ht="13.5" customHeight="1" x14ac:dyDescent="0.25">
      <c r="A48" s="61"/>
      <c r="B48" s="947" t="s">
        <v>47</v>
      </c>
      <c r="C48" s="435" t="s">
        <v>16</v>
      </c>
      <c r="D48" s="446">
        <v>2.6291931097008159E-2</v>
      </c>
      <c r="E48" s="446">
        <v>1.9753660237043922E-2</v>
      </c>
      <c r="F48" s="422">
        <v>0.6538270859964237</v>
      </c>
      <c r="G48" s="453">
        <v>3.2980266976204292E-2</v>
      </c>
      <c r="H48" s="446">
        <v>3.5424771404821281E-2</v>
      </c>
      <c r="I48" s="422">
        <v>-0.24445044286169892</v>
      </c>
      <c r="J48" s="453">
        <v>3.88068086103351E-2</v>
      </c>
      <c r="K48" s="453">
        <v>4.4012739278320528E-2</v>
      </c>
      <c r="L48" s="482">
        <v>-0.52059306679854278</v>
      </c>
      <c r="M48" s="446">
        <v>0</v>
      </c>
      <c r="N48" s="446">
        <v>0</v>
      </c>
      <c r="O48" s="422">
        <v>0</v>
      </c>
      <c r="P48" s="453">
        <v>0</v>
      </c>
      <c r="Q48" s="446">
        <v>0</v>
      </c>
      <c r="R48" s="422">
        <v>0</v>
      </c>
      <c r="S48" s="453">
        <v>0</v>
      </c>
      <c r="T48" s="453">
        <v>0</v>
      </c>
      <c r="U48" s="482">
        <v>0</v>
      </c>
      <c r="V48" s="453">
        <v>0</v>
      </c>
      <c r="W48" s="446">
        <v>0</v>
      </c>
      <c r="X48" s="422">
        <v>0</v>
      </c>
      <c r="Y48" s="453">
        <v>0</v>
      </c>
      <c r="Z48" s="446">
        <v>0</v>
      </c>
      <c r="AA48" s="422">
        <v>0</v>
      </c>
      <c r="AB48" s="453">
        <v>0</v>
      </c>
      <c r="AC48" s="453">
        <v>0</v>
      </c>
      <c r="AD48" s="439">
        <v>0</v>
      </c>
    </row>
    <row r="49" spans="1:30" x14ac:dyDescent="0.25">
      <c r="A49" s="61"/>
      <c r="B49" s="951"/>
      <c r="C49" s="432" t="s">
        <v>17</v>
      </c>
      <c r="D49" s="74">
        <v>5.8555627846454128E-3</v>
      </c>
      <c r="E49" s="74">
        <v>5.0473186119873821E-3</v>
      </c>
      <c r="F49" s="430">
        <v>8.082441726580307E-2</v>
      </c>
      <c r="G49" s="69">
        <v>1.0419207110533018E-2</v>
      </c>
      <c r="H49" s="74">
        <v>9.3912805045242662E-3</v>
      </c>
      <c r="I49" s="430">
        <v>0.1027926606008752</v>
      </c>
      <c r="J49" s="69">
        <v>1.4132626955077259E-2</v>
      </c>
      <c r="K49" s="69">
        <v>1.4256534970764715E-2</v>
      </c>
      <c r="L49" s="438">
        <v>-1.2390801568745551E-2</v>
      </c>
      <c r="M49" s="74">
        <v>0</v>
      </c>
      <c r="N49" s="74">
        <v>0</v>
      </c>
      <c r="O49" s="430">
        <v>0</v>
      </c>
      <c r="P49" s="69">
        <v>0</v>
      </c>
      <c r="Q49" s="74">
        <v>0</v>
      </c>
      <c r="R49" s="430">
        <v>0</v>
      </c>
      <c r="S49" s="69">
        <v>0</v>
      </c>
      <c r="T49" s="69">
        <v>0</v>
      </c>
      <c r="U49" s="438">
        <v>0</v>
      </c>
      <c r="V49" s="69">
        <v>0</v>
      </c>
      <c r="W49" s="74">
        <v>0</v>
      </c>
      <c r="X49" s="430">
        <v>0</v>
      </c>
      <c r="Y49" s="69">
        <v>0</v>
      </c>
      <c r="Z49" s="74">
        <v>0</v>
      </c>
      <c r="AA49" s="430">
        <v>0</v>
      </c>
      <c r="AB49" s="69">
        <v>0</v>
      </c>
      <c r="AC49" s="69">
        <v>0</v>
      </c>
      <c r="AD49" s="438">
        <v>0</v>
      </c>
    </row>
    <row r="50" spans="1:30" x14ac:dyDescent="0.25">
      <c r="A50" s="61"/>
      <c r="B50" s="951"/>
      <c r="C50" s="433" t="s">
        <v>49</v>
      </c>
      <c r="D50" s="423">
        <v>5.3120849933598934E-3</v>
      </c>
      <c r="E50" s="423">
        <v>1.1890606420927466E-3</v>
      </c>
      <c r="F50" s="485">
        <v>0.41230243512671466</v>
      </c>
      <c r="G50" s="454">
        <v>5.1253408680224728E-4</v>
      </c>
      <c r="H50" s="423">
        <v>1.9507200165908413E-3</v>
      </c>
      <c r="I50" s="422">
        <v>-0.14381859297885941</v>
      </c>
      <c r="J50" s="454">
        <v>0</v>
      </c>
      <c r="K50" s="454">
        <v>0</v>
      </c>
      <c r="L50" s="439">
        <v>0</v>
      </c>
      <c r="M50" s="423">
        <v>0</v>
      </c>
      <c r="N50" s="423">
        <v>0</v>
      </c>
      <c r="O50" s="485">
        <v>0</v>
      </c>
      <c r="P50" s="454">
        <v>0</v>
      </c>
      <c r="Q50" s="423">
        <v>0</v>
      </c>
      <c r="R50" s="422">
        <v>0</v>
      </c>
      <c r="S50" s="454">
        <v>0</v>
      </c>
      <c r="T50" s="454">
        <v>0</v>
      </c>
      <c r="U50" s="439">
        <v>0</v>
      </c>
      <c r="V50" s="454">
        <v>0</v>
      </c>
      <c r="W50" s="423">
        <v>0</v>
      </c>
      <c r="X50" s="422">
        <v>0</v>
      </c>
      <c r="Y50" s="454">
        <v>0</v>
      </c>
      <c r="Z50" s="423">
        <v>0</v>
      </c>
      <c r="AA50" s="422">
        <v>0</v>
      </c>
      <c r="AB50" s="454">
        <v>0</v>
      </c>
      <c r="AC50" s="454">
        <v>0</v>
      </c>
      <c r="AD50" s="439">
        <v>0</v>
      </c>
    </row>
    <row r="51" spans="1:30" x14ac:dyDescent="0.25">
      <c r="A51" s="61"/>
      <c r="B51" s="951"/>
      <c r="C51" s="432" t="s">
        <v>19</v>
      </c>
      <c r="D51" s="74">
        <v>2.1852237252861603E-2</v>
      </c>
      <c r="E51" s="74">
        <v>1.6376663254861822E-2</v>
      </c>
      <c r="F51" s="430">
        <v>0.54755739979997808</v>
      </c>
      <c r="G51" s="69">
        <v>2.6851420586865394E-2</v>
      </c>
      <c r="H51" s="74">
        <v>3.7356764811674631E-2</v>
      </c>
      <c r="I51" s="430">
        <v>-1.0505344224809237</v>
      </c>
      <c r="J51" s="69">
        <v>2.9079332375783161E-2</v>
      </c>
      <c r="K51" s="69">
        <v>3.5366708664493027E-2</v>
      </c>
      <c r="L51" s="438">
        <v>-0.62873762887098661</v>
      </c>
      <c r="M51" s="74">
        <v>0</v>
      </c>
      <c r="N51" s="74">
        <v>0</v>
      </c>
      <c r="O51" s="430">
        <v>0</v>
      </c>
      <c r="P51" s="69">
        <v>0</v>
      </c>
      <c r="Q51" s="74">
        <v>0</v>
      </c>
      <c r="R51" s="430">
        <v>0</v>
      </c>
      <c r="S51" s="69">
        <v>0</v>
      </c>
      <c r="T51" s="69">
        <v>0</v>
      </c>
      <c r="U51" s="438">
        <v>0</v>
      </c>
      <c r="V51" s="69">
        <v>0</v>
      </c>
      <c r="W51" s="74">
        <v>0</v>
      </c>
      <c r="X51" s="430">
        <v>0</v>
      </c>
      <c r="Y51" s="69">
        <v>0</v>
      </c>
      <c r="Z51" s="74">
        <v>0</v>
      </c>
      <c r="AA51" s="430">
        <v>0</v>
      </c>
      <c r="AB51" s="69">
        <v>0</v>
      </c>
      <c r="AC51" s="69">
        <v>0</v>
      </c>
      <c r="AD51" s="438">
        <v>0</v>
      </c>
    </row>
    <row r="52" spans="1:30" x14ac:dyDescent="0.25">
      <c r="A52" s="61"/>
      <c r="B52" s="951"/>
      <c r="C52" s="433" t="s">
        <v>20</v>
      </c>
      <c r="D52" s="423">
        <v>1.6703121893020482E-2</v>
      </c>
      <c r="E52" s="423">
        <v>1.0750279955207167E-2</v>
      </c>
      <c r="F52" s="485">
        <v>0.59528419378133157</v>
      </c>
      <c r="G52" s="454">
        <v>2.7493096535789331E-2</v>
      </c>
      <c r="H52" s="423">
        <v>2.9348650875890375E-2</v>
      </c>
      <c r="I52" s="422">
        <v>-0.18555543401010433</v>
      </c>
      <c r="J52" s="454">
        <v>2.731143725323789E-2</v>
      </c>
      <c r="K52" s="454">
        <v>2.846198674404387E-2</v>
      </c>
      <c r="L52" s="439">
        <v>-0.11505494908059799</v>
      </c>
      <c r="M52" s="423">
        <v>1.9884668920262477E-4</v>
      </c>
      <c r="N52" s="423">
        <v>2.2396416573348266E-4</v>
      </c>
      <c r="O52" s="485">
        <v>-2.5117476530857889E-3</v>
      </c>
      <c r="P52" s="454">
        <v>4.0253435630731082E-5</v>
      </c>
      <c r="Q52" s="423">
        <v>4.4059692724439256E-4</v>
      </c>
      <c r="R52" s="422">
        <v>-4.0034349161366153E-2</v>
      </c>
      <c r="S52" s="454">
        <v>1.0204096101510245E-5</v>
      </c>
      <c r="T52" s="454">
        <v>1.0315609286770135E-4</v>
      </c>
      <c r="U52" s="439">
        <v>-9.2951996766191102E-3</v>
      </c>
      <c r="V52" s="454">
        <v>0</v>
      </c>
      <c r="W52" s="423">
        <v>0</v>
      </c>
      <c r="X52" s="422">
        <v>0</v>
      </c>
      <c r="Y52" s="454">
        <v>0</v>
      </c>
      <c r="Z52" s="423">
        <v>0</v>
      </c>
      <c r="AA52" s="422">
        <v>0</v>
      </c>
      <c r="AB52" s="454">
        <v>0</v>
      </c>
      <c r="AC52" s="454">
        <v>0</v>
      </c>
      <c r="AD52" s="439">
        <v>0</v>
      </c>
    </row>
    <row r="53" spans="1:30" x14ac:dyDescent="0.25">
      <c r="A53" s="61"/>
      <c r="B53" s="951"/>
      <c r="C53" s="432" t="s">
        <v>21</v>
      </c>
      <c r="D53" s="74">
        <v>1.9559902200488997E-2</v>
      </c>
      <c r="E53" s="74">
        <v>7.0564516129032256E-3</v>
      </c>
      <c r="F53" s="430">
        <v>1.2503450587585772</v>
      </c>
      <c r="G53" s="69">
        <v>3.4347667638483965E-2</v>
      </c>
      <c r="H53" s="74">
        <v>2.6116259477674809E-2</v>
      </c>
      <c r="I53" s="430">
        <v>0.82314081608091572</v>
      </c>
      <c r="J53" s="69">
        <v>4.0728534682578067E-2</v>
      </c>
      <c r="K53" s="69">
        <v>3.0933047608751395E-2</v>
      </c>
      <c r="L53" s="438">
        <v>0.97954870738266719</v>
      </c>
      <c r="M53" s="74">
        <v>0</v>
      </c>
      <c r="N53" s="74">
        <v>0</v>
      </c>
      <c r="O53" s="430">
        <v>0</v>
      </c>
      <c r="P53" s="69">
        <v>0</v>
      </c>
      <c r="Q53" s="74">
        <v>0</v>
      </c>
      <c r="R53" s="430">
        <v>0</v>
      </c>
      <c r="S53" s="69">
        <v>0</v>
      </c>
      <c r="T53" s="69">
        <v>0</v>
      </c>
      <c r="U53" s="438">
        <v>0</v>
      </c>
      <c r="V53" s="69">
        <v>0</v>
      </c>
      <c r="W53" s="74">
        <v>0</v>
      </c>
      <c r="X53" s="430">
        <v>0</v>
      </c>
      <c r="Y53" s="69">
        <v>0</v>
      </c>
      <c r="Z53" s="74">
        <v>0</v>
      </c>
      <c r="AA53" s="430">
        <v>0</v>
      </c>
      <c r="AB53" s="69">
        <v>0</v>
      </c>
      <c r="AC53" s="69">
        <v>0</v>
      </c>
      <c r="AD53" s="438">
        <v>0</v>
      </c>
    </row>
    <row r="54" spans="1:30" x14ac:dyDescent="0.25">
      <c r="A54" s="61"/>
      <c r="B54" s="951"/>
      <c r="C54" s="433" t="s">
        <v>22</v>
      </c>
      <c r="D54" s="423">
        <v>7.4413279908414421E-3</v>
      </c>
      <c r="E54" s="423">
        <v>0</v>
      </c>
      <c r="F54" s="485">
        <v>0.7441327990841442</v>
      </c>
      <c r="G54" s="454">
        <v>5.6927537173438146E-3</v>
      </c>
      <c r="H54" s="423">
        <v>0</v>
      </c>
      <c r="I54" s="422">
        <v>0.56927537173438147</v>
      </c>
      <c r="J54" s="454">
        <v>5.3472365235041229E-3</v>
      </c>
      <c r="K54" s="454">
        <v>0</v>
      </c>
      <c r="L54" s="439">
        <v>0.5347236523504123</v>
      </c>
      <c r="M54" s="423">
        <v>0</v>
      </c>
      <c r="N54" s="423">
        <v>0</v>
      </c>
      <c r="O54" s="485">
        <v>0</v>
      </c>
      <c r="P54" s="454">
        <v>0</v>
      </c>
      <c r="Q54" s="423">
        <v>0</v>
      </c>
      <c r="R54" s="422">
        <v>0</v>
      </c>
      <c r="S54" s="454">
        <v>0</v>
      </c>
      <c r="T54" s="454">
        <v>0</v>
      </c>
      <c r="U54" s="439">
        <v>0</v>
      </c>
      <c r="V54" s="454">
        <v>0</v>
      </c>
      <c r="W54" s="423">
        <v>0</v>
      </c>
      <c r="X54" s="422">
        <v>0</v>
      </c>
      <c r="Y54" s="454">
        <v>0</v>
      </c>
      <c r="Z54" s="423">
        <v>0</v>
      </c>
      <c r="AA54" s="422">
        <v>0</v>
      </c>
      <c r="AB54" s="454">
        <v>0</v>
      </c>
      <c r="AC54" s="454">
        <v>0</v>
      </c>
      <c r="AD54" s="439">
        <v>0</v>
      </c>
    </row>
    <row r="55" spans="1:30" x14ac:dyDescent="0.25">
      <c r="A55" s="61"/>
      <c r="B55" s="951"/>
      <c r="C55" s="432" t="s">
        <v>23</v>
      </c>
      <c r="D55" s="74">
        <v>1.5718157181571817E-2</v>
      </c>
      <c r="E55" s="74">
        <v>9.5911155981827367E-3</v>
      </c>
      <c r="F55" s="430">
        <v>0.61270415833890801</v>
      </c>
      <c r="G55" s="69">
        <v>1.7348599109909133E-2</v>
      </c>
      <c r="H55" s="74">
        <v>3.0935832195606305E-2</v>
      </c>
      <c r="I55" s="430">
        <v>-1.3587233085697172</v>
      </c>
      <c r="J55" s="69">
        <v>1.7577924270451451E-2</v>
      </c>
      <c r="K55" s="69">
        <v>3.1570023017795233E-2</v>
      </c>
      <c r="L55" s="438">
        <v>-1.3992098747343782</v>
      </c>
      <c r="M55" s="74">
        <v>0</v>
      </c>
      <c r="N55" s="74">
        <v>0</v>
      </c>
      <c r="O55" s="430">
        <v>0</v>
      </c>
      <c r="P55" s="69">
        <v>0</v>
      </c>
      <c r="Q55" s="74">
        <v>0</v>
      </c>
      <c r="R55" s="430">
        <v>0</v>
      </c>
      <c r="S55" s="69">
        <v>0</v>
      </c>
      <c r="T55" s="69">
        <v>0</v>
      </c>
      <c r="U55" s="438">
        <v>0</v>
      </c>
      <c r="V55" s="69">
        <v>0</v>
      </c>
      <c r="W55" s="74">
        <v>0</v>
      </c>
      <c r="X55" s="430">
        <v>0</v>
      </c>
      <c r="Y55" s="69">
        <v>0</v>
      </c>
      <c r="Z55" s="74">
        <v>0</v>
      </c>
      <c r="AA55" s="430">
        <v>0</v>
      </c>
      <c r="AB55" s="69">
        <v>0</v>
      </c>
      <c r="AC55" s="69">
        <v>0</v>
      </c>
      <c r="AD55" s="438">
        <v>0</v>
      </c>
    </row>
    <row r="56" spans="1:30" ht="14.25" thickBot="1" x14ac:dyDescent="0.3">
      <c r="A56" s="61"/>
      <c r="B56" s="949"/>
      <c r="C56" s="434" t="s">
        <v>24</v>
      </c>
      <c r="D56" s="455">
        <v>0</v>
      </c>
      <c r="E56" s="455">
        <v>0</v>
      </c>
      <c r="F56" s="425">
        <v>0</v>
      </c>
      <c r="G56" s="456">
        <v>0</v>
      </c>
      <c r="H56" s="455">
        <v>0</v>
      </c>
      <c r="I56" s="425">
        <v>0</v>
      </c>
      <c r="J56" s="456">
        <v>0</v>
      </c>
      <c r="K56" s="456">
        <v>0</v>
      </c>
      <c r="L56" s="440">
        <v>0</v>
      </c>
      <c r="M56" s="455">
        <v>0</v>
      </c>
      <c r="N56" s="455">
        <v>2.0408163265306121E-2</v>
      </c>
      <c r="O56" s="425">
        <v>-2.0408163265306123</v>
      </c>
      <c r="P56" s="456">
        <v>0</v>
      </c>
      <c r="Q56" s="455">
        <v>1.4705882352941176E-2</v>
      </c>
      <c r="R56" s="425">
        <v>-1.4705882352941175</v>
      </c>
      <c r="S56" s="456">
        <v>0</v>
      </c>
      <c r="T56" s="456">
        <v>9.7420799895997796E-3</v>
      </c>
      <c r="U56" s="440">
        <v>-0.97420799895997801</v>
      </c>
      <c r="V56" s="456">
        <v>0</v>
      </c>
      <c r="W56" s="455">
        <v>0</v>
      </c>
      <c r="X56" s="425">
        <v>0</v>
      </c>
      <c r="Y56" s="456">
        <v>0</v>
      </c>
      <c r="Z56" s="455">
        <v>0</v>
      </c>
      <c r="AA56" s="425">
        <v>0</v>
      </c>
      <c r="AB56" s="456">
        <v>0</v>
      </c>
      <c r="AC56" s="456">
        <v>0</v>
      </c>
      <c r="AD56" s="440">
        <v>0</v>
      </c>
    </row>
    <row r="57" spans="1:30" ht="14.25" customHeight="1" thickBot="1" x14ac:dyDescent="0.3">
      <c r="A57" s="61"/>
      <c r="B57" s="952" t="s">
        <v>50</v>
      </c>
      <c r="C57" s="952"/>
      <c r="D57" s="24">
        <v>1.9023904382470119E-2</v>
      </c>
      <c r="E57" s="24">
        <v>1.1663021972300323E-2</v>
      </c>
      <c r="F57" s="464">
        <v>0.73608824101697967</v>
      </c>
      <c r="G57" s="24">
        <v>1.8850456417665595E-2</v>
      </c>
      <c r="H57" s="24">
        <v>2.2029815767202657E-2</v>
      </c>
      <c r="I57" s="464">
        <v>-0.3179359349537062</v>
      </c>
      <c r="J57" s="24">
        <v>2.7245780484690004E-2</v>
      </c>
      <c r="K57" s="24">
        <v>2.7827934201905477E-2</v>
      </c>
      <c r="L57" s="464">
        <v>-5.8215371721547296E-2</v>
      </c>
      <c r="M57" s="24">
        <v>9.9601593625498012E-5</v>
      </c>
      <c r="N57" s="24">
        <v>2.0826824950536291E-4</v>
      </c>
      <c r="O57" s="464">
        <v>-1.086666558798649E-2</v>
      </c>
      <c r="P57" s="24">
        <v>5.497683276267381E-6</v>
      </c>
      <c r="Q57" s="24">
        <v>6.509992839007877E-5</v>
      </c>
      <c r="R57" s="464">
        <v>-5.9602245113811389E-3</v>
      </c>
      <c r="S57" s="24">
        <v>9.6254485462478735E-7</v>
      </c>
      <c r="T57" s="24">
        <v>1.245468255713386E-5</v>
      </c>
      <c r="U57" s="464">
        <v>-1.1492137702509074E-3</v>
      </c>
      <c r="V57" s="24">
        <v>0</v>
      </c>
      <c r="W57" s="24">
        <v>0</v>
      </c>
      <c r="X57" s="464">
        <v>0</v>
      </c>
      <c r="Y57" s="24">
        <v>0</v>
      </c>
      <c r="Z57" s="24">
        <v>0</v>
      </c>
      <c r="AA57" s="464">
        <v>0</v>
      </c>
      <c r="AB57" s="24">
        <v>0</v>
      </c>
      <c r="AC57" s="24">
        <v>0</v>
      </c>
      <c r="AD57" s="483">
        <v>0</v>
      </c>
    </row>
    <row r="58" spans="1:30" ht="14.25" thickBot="1" x14ac:dyDescent="0.3">
      <c r="A58" s="686"/>
      <c r="B58" s="983" t="s">
        <v>51</v>
      </c>
      <c r="C58" s="984"/>
      <c r="D58" s="52">
        <v>1.7354317311782219E-2</v>
      </c>
      <c r="E58" s="52">
        <v>1.0283687943262411E-2</v>
      </c>
      <c r="F58" s="470">
        <v>0.70706293685198085</v>
      </c>
      <c r="G58" s="486">
        <v>1.8541184442955473E-2</v>
      </c>
      <c r="H58" s="52">
        <v>2.1605841183247151E-2</v>
      </c>
      <c r="I58" s="470">
        <v>-0.30646567402916775</v>
      </c>
      <c r="J58" s="52">
        <v>2.1270081197141039E-2</v>
      </c>
      <c r="K58" s="52">
        <v>2.2192046008680234E-2</v>
      </c>
      <c r="L58" s="470">
        <v>-9.219648115391943E-2</v>
      </c>
      <c r="M58" s="52">
        <v>1.7014036580178648E-4</v>
      </c>
      <c r="N58" s="52">
        <v>3.5460992907801421E-4</v>
      </c>
      <c r="O58" s="470">
        <v>-1.8446956327622773E-2</v>
      </c>
      <c r="P58" s="486">
        <v>1.4276359870865567E-5</v>
      </c>
      <c r="Q58" s="52">
        <v>7.1622687646397777E-5</v>
      </c>
      <c r="R58" s="470">
        <v>-5.7346327775532214E-3</v>
      </c>
      <c r="S58" s="52">
        <v>4.6359418578057579E-5</v>
      </c>
      <c r="T58" s="52">
        <v>2.1132820422914303E-4</v>
      </c>
      <c r="U58" s="470">
        <v>-1.6496878565108546E-2</v>
      </c>
      <c r="V58" s="52">
        <v>0</v>
      </c>
      <c r="W58" s="52">
        <v>0</v>
      </c>
      <c r="X58" s="470">
        <v>0</v>
      </c>
      <c r="Y58" s="486">
        <v>0</v>
      </c>
      <c r="Z58" s="52">
        <v>0</v>
      </c>
      <c r="AA58" s="470">
        <v>0</v>
      </c>
      <c r="AB58" s="52">
        <v>0</v>
      </c>
      <c r="AC58" s="52">
        <v>0</v>
      </c>
      <c r="AD58" s="487">
        <v>0</v>
      </c>
    </row>
    <row r="59" spans="1:30" x14ac:dyDescent="0.25">
      <c r="B59" s="458"/>
      <c r="C59" s="458"/>
      <c r="D59" s="458"/>
      <c r="E59" s="458"/>
      <c r="F59" s="458"/>
      <c r="G59" s="458"/>
      <c r="H59" s="458"/>
      <c r="I59" s="458"/>
      <c r="J59" s="458"/>
      <c r="K59" s="458"/>
      <c r="L59" s="458"/>
      <c r="M59" s="458"/>
      <c r="N59" s="458"/>
      <c r="O59" s="458"/>
      <c r="P59" s="458"/>
      <c r="Q59" s="458"/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8"/>
    </row>
    <row r="61" spans="1:30" ht="14.25" thickBot="1" x14ac:dyDescent="0.3"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</row>
    <row r="62" spans="1:30" ht="30.75" customHeight="1" thickBot="1" x14ac:dyDescent="0.3">
      <c r="C62" s="61"/>
      <c r="D62" s="981" t="s">
        <v>88</v>
      </c>
      <c r="E62" s="981"/>
      <c r="F62" s="981"/>
      <c r="G62" s="981"/>
      <c r="H62" s="981"/>
      <c r="I62" s="981"/>
      <c r="J62" s="981"/>
      <c r="K62" s="981"/>
      <c r="L62" s="982"/>
      <c r="M62" s="981" t="s">
        <v>123</v>
      </c>
      <c r="N62" s="981"/>
      <c r="O62" s="981"/>
      <c r="P62" s="981"/>
      <c r="Q62" s="981"/>
      <c r="R62" s="981"/>
      <c r="S62" s="981"/>
      <c r="T62" s="981"/>
      <c r="U62" s="982"/>
      <c r="V62" s="974" t="s">
        <v>48</v>
      </c>
      <c r="W62" s="975"/>
      <c r="X62" s="975"/>
      <c r="Y62" s="975"/>
      <c r="Z62" s="975"/>
      <c r="AA62" s="975"/>
      <c r="AB62" s="975"/>
      <c r="AC62" s="975"/>
      <c r="AD62" s="976"/>
    </row>
    <row r="63" spans="1:30" ht="25.5" customHeight="1" thickBot="1" x14ac:dyDescent="0.3">
      <c r="C63" s="61"/>
      <c r="D63" s="978" t="s">
        <v>121</v>
      </c>
      <c r="E63" s="978"/>
      <c r="F63" s="978"/>
      <c r="G63" s="977" t="s">
        <v>33</v>
      </c>
      <c r="H63" s="978"/>
      <c r="I63" s="978"/>
      <c r="J63" s="977" t="s">
        <v>122</v>
      </c>
      <c r="K63" s="978"/>
      <c r="L63" s="979"/>
      <c r="M63" s="978" t="s">
        <v>121</v>
      </c>
      <c r="N63" s="978"/>
      <c r="O63" s="978"/>
      <c r="P63" s="977" t="s">
        <v>33</v>
      </c>
      <c r="Q63" s="978"/>
      <c r="R63" s="978"/>
      <c r="S63" s="977" t="s">
        <v>122</v>
      </c>
      <c r="T63" s="978"/>
      <c r="U63" s="979"/>
      <c r="V63" s="980" t="s">
        <v>121</v>
      </c>
      <c r="W63" s="980"/>
      <c r="X63" s="980"/>
      <c r="Y63" s="977" t="s">
        <v>33</v>
      </c>
      <c r="Z63" s="978"/>
      <c r="AA63" s="978"/>
      <c r="AB63" s="977" t="s">
        <v>122</v>
      </c>
      <c r="AC63" s="978"/>
      <c r="AD63" s="979"/>
    </row>
    <row r="64" spans="1:30" ht="14.25" thickBot="1" x14ac:dyDescent="0.3">
      <c r="C64" s="62"/>
      <c r="D64" s="448">
        <v>2024</v>
      </c>
      <c r="E64" s="436">
        <v>2023</v>
      </c>
      <c r="F64" s="449" t="s">
        <v>328</v>
      </c>
      <c r="G64" s="451">
        <v>2024</v>
      </c>
      <c r="H64" s="436">
        <v>2023</v>
      </c>
      <c r="I64" s="449" t="s">
        <v>328</v>
      </c>
      <c r="J64" s="451">
        <v>2024</v>
      </c>
      <c r="K64" s="436">
        <v>2023</v>
      </c>
      <c r="L64" s="639" t="s">
        <v>328</v>
      </c>
      <c r="M64" s="436">
        <v>2024</v>
      </c>
      <c r="N64" s="436">
        <v>2023</v>
      </c>
      <c r="O64" s="449" t="s">
        <v>328</v>
      </c>
      <c r="P64" s="451">
        <v>2024</v>
      </c>
      <c r="Q64" s="436">
        <v>2023</v>
      </c>
      <c r="R64" s="449" t="s">
        <v>328</v>
      </c>
      <c r="S64" s="451">
        <v>2024</v>
      </c>
      <c r="T64" s="436">
        <v>2023</v>
      </c>
      <c r="U64" s="449" t="s">
        <v>328</v>
      </c>
      <c r="V64" s="451">
        <v>2024</v>
      </c>
      <c r="W64" s="436">
        <v>2023</v>
      </c>
      <c r="X64" s="449" t="s">
        <v>328</v>
      </c>
      <c r="Y64" s="451">
        <v>2024</v>
      </c>
      <c r="Z64" s="436">
        <v>2023</v>
      </c>
      <c r="AA64" s="639" t="s">
        <v>328</v>
      </c>
      <c r="AB64" s="436">
        <v>2024</v>
      </c>
      <c r="AC64" s="436">
        <v>2023</v>
      </c>
      <c r="AD64" s="450" t="s">
        <v>328</v>
      </c>
    </row>
    <row r="65" spans="1:30" x14ac:dyDescent="0.25">
      <c r="B65" s="950" t="s">
        <v>175</v>
      </c>
      <c r="C65" s="431" t="s">
        <v>4</v>
      </c>
      <c r="D65" s="446">
        <v>0</v>
      </c>
      <c r="E65" s="446">
        <v>0</v>
      </c>
      <c r="F65" s="445">
        <v>0</v>
      </c>
      <c r="G65" s="453">
        <v>0</v>
      </c>
      <c r="H65" s="446">
        <v>0</v>
      </c>
      <c r="I65" s="445">
        <v>0</v>
      </c>
      <c r="J65" s="453">
        <v>0</v>
      </c>
      <c r="K65" s="453">
        <v>0</v>
      </c>
      <c r="L65" s="484">
        <v>0</v>
      </c>
      <c r="M65" s="446">
        <v>0</v>
      </c>
      <c r="N65" s="446">
        <v>6.4516129032258063E-2</v>
      </c>
      <c r="O65" s="445">
        <v>-6.4516129032258061</v>
      </c>
      <c r="P65" s="453">
        <v>0</v>
      </c>
      <c r="Q65" s="446">
        <v>5.1787916152897656E-2</v>
      </c>
      <c r="R65" s="445">
        <v>-5.1787916152897653</v>
      </c>
      <c r="S65" s="453">
        <v>0</v>
      </c>
      <c r="T65" s="453">
        <v>5.9880089515347873E-2</v>
      </c>
      <c r="U65" s="484">
        <v>-5.9880089515347876</v>
      </c>
      <c r="V65" s="453">
        <v>0</v>
      </c>
      <c r="W65" s="446">
        <v>6.4516129032258063E-2</v>
      </c>
      <c r="X65" s="445">
        <v>-6.4516129032258061</v>
      </c>
      <c r="Y65" s="453">
        <v>0</v>
      </c>
      <c r="Z65" s="446">
        <v>3.4525277435265102E-2</v>
      </c>
      <c r="AA65" s="445">
        <v>-3.45252774352651</v>
      </c>
      <c r="AB65" s="453">
        <v>0</v>
      </c>
      <c r="AC65" s="453">
        <v>5.1738535021209793E-2</v>
      </c>
      <c r="AD65" s="447">
        <v>-5.1738535021209797</v>
      </c>
    </row>
    <row r="66" spans="1:30" x14ac:dyDescent="0.25">
      <c r="B66" s="948"/>
      <c r="C66" s="432" t="s">
        <v>5</v>
      </c>
      <c r="D66" s="74">
        <v>0</v>
      </c>
      <c r="E66" s="74">
        <v>0</v>
      </c>
      <c r="F66" s="430">
        <v>0</v>
      </c>
      <c r="G66" s="69">
        <v>0</v>
      </c>
      <c r="H66" s="74">
        <v>0</v>
      </c>
      <c r="I66" s="430">
        <v>0</v>
      </c>
      <c r="J66" s="69">
        <v>0</v>
      </c>
      <c r="K66" s="69">
        <v>0</v>
      </c>
      <c r="L66" s="438">
        <v>0</v>
      </c>
      <c r="M66" s="74">
        <v>0</v>
      </c>
      <c r="N66" s="74">
        <v>4.5454545454545456E-2</v>
      </c>
      <c r="O66" s="430">
        <v>-4.5454545454545459</v>
      </c>
      <c r="P66" s="69">
        <v>0</v>
      </c>
      <c r="Q66" s="74">
        <v>9.0909090909090905E-3</v>
      </c>
      <c r="R66" s="430">
        <v>-0.90909090909090906</v>
      </c>
      <c r="S66" s="69">
        <v>0</v>
      </c>
      <c r="T66" s="69">
        <v>2.1576146572746969E-3</v>
      </c>
      <c r="U66" s="438">
        <v>-0.21576146572746968</v>
      </c>
      <c r="V66" s="69">
        <v>0.1111111111111111</v>
      </c>
      <c r="W66" s="74">
        <v>0.36363636363636365</v>
      </c>
      <c r="X66" s="430">
        <v>-25.252525252525253</v>
      </c>
      <c r="Y66" s="69">
        <v>6.993006993006993E-3</v>
      </c>
      <c r="Z66" s="74">
        <v>7.2727272727272724E-2</v>
      </c>
      <c r="AA66" s="430">
        <v>-6.5734265734265733</v>
      </c>
      <c r="AB66" s="69">
        <v>1.9390283313583971E-3</v>
      </c>
      <c r="AC66" s="69">
        <v>0.15778690382296681</v>
      </c>
      <c r="AD66" s="438">
        <v>-15.584787549160842</v>
      </c>
    </row>
    <row r="67" spans="1:30" x14ac:dyDescent="0.25">
      <c r="B67" s="948"/>
      <c r="C67" s="433" t="s">
        <v>6</v>
      </c>
      <c r="D67" s="423">
        <v>1.0526315789473684E-2</v>
      </c>
      <c r="E67" s="423">
        <v>2.0408163265306121E-2</v>
      </c>
      <c r="F67" s="485">
        <v>-0.98818474758324371</v>
      </c>
      <c r="G67" s="454">
        <v>8.23045267489712E-3</v>
      </c>
      <c r="H67" s="423">
        <v>1.0309278350515464E-2</v>
      </c>
      <c r="I67" s="422">
        <v>-0.20788256756183437</v>
      </c>
      <c r="J67" s="454">
        <v>8.4869684892622654E-3</v>
      </c>
      <c r="K67" s="454">
        <v>1.5287130121396054E-2</v>
      </c>
      <c r="L67" s="439">
        <v>-0.68001616321337888</v>
      </c>
      <c r="M67" s="423">
        <v>0</v>
      </c>
      <c r="N67" s="423">
        <v>2.0408163265306121E-2</v>
      </c>
      <c r="O67" s="485">
        <v>-2.0408163265306123</v>
      </c>
      <c r="P67" s="454">
        <v>0</v>
      </c>
      <c r="Q67" s="423">
        <v>1.0309278350515464E-2</v>
      </c>
      <c r="R67" s="422">
        <v>-1.0309278350515463</v>
      </c>
      <c r="S67" s="454">
        <v>0</v>
      </c>
      <c r="T67" s="454">
        <v>5.3881354324734447E-3</v>
      </c>
      <c r="U67" s="439">
        <v>-0.53881354324734443</v>
      </c>
      <c r="V67" s="454">
        <v>1.0526315789473684E-2</v>
      </c>
      <c r="W67" s="423">
        <v>0</v>
      </c>
      <c r="X67" s="422">
        <v>1.0526315789473684</v>
      </c>
      <c r="Y67" s="454">
        <v>4.11522633744856E-3</v>
      </c>
      <c r="Z67" s="423">
        <v>0</v>
      </c>
      <c r="AA67" s="422">
        <v>0.41152263374485598</v>
      </c>
      <c r="AB67" s="454">
        <v>5.5432902294731007E-4</v>
      </c>
      <c r="AC67" s="454">
        <v>0</v>
      </c>
      <c r="AD67" s="439">
        <v>5.543290229473101E-2</v>
      </c>
    </row>
    <row r="68" spans="1:30" x14ac:dyDescent="0.25">
      <c r="B68" s="948"/>
      <c r="C68" s="432" t="s">
        <v>43</v>
      </c>
      <c r="D68" s="74">
        <v>0</v>
      </c>
      <c r="E68" s="74">
        <v>0</v>
      </c>
      <c r="F68" s="430">
        <v>0</v>
      </c>
      <c r="G68" s="69">
        <v>0</v>
      </c>
      <c r="H68" s="74">
        <v>0</v>
      </c>
      <c r="I68" s="430">
        <v>0</v>
      </c>
      <c r="J68" s="69">
        <v>0</v>
      </c>
      <c r="K68" s="69">
        <v>0</v>
      </c>
      <c r="L68" s="438">
        <v>0</v>
      </c>
      <c r="M68" s="74">
        <v>0</v>
      </c>
      <c r="N68" s="74">
        <v>0</v>
      </c>
      <c r="O68" s="430">
        <v>0</v>
      </c>
      <c r="P68" s="69">
        <v>0</v>
      </c>
      <c r="Q68" s="74">
        <v>0</v>
      </c>
      <c r="R68" s="430">
        <v>0</v>
      </c>
      <c r="S68" s="69">
        <v>0</v>
      </c>
      <c r="T68" s="69">
        <v>0</v>
      </c>
      <c r="U68" s="438">
        <v>0</v>
      </c>
      <c r="V68" s="69">
        <v>0</v>
      </c>
      <c r="W68" s="74">
        <v>0</v>
      </c>
      <c r="X68" s="430">
        <v>0</v>
      </c>
      <c r="Y68" s="69">
        <v>0</v>
      </c>
      <c r="Z68" s="74">
        <v>0</v>
      </c>
      <c r="AA68" s="430">
        <v>0</v>
      </c>
      <c r="AB68" s="69">
        <v>0</v>
      </c>
      <c r="AC68" s="69">
        <v>0</v>
      </c>
      <c r="AD68" s="438">
        <v>0</v>
      </c>
    </row>
    <row r="69" spans="1:30" x14ac:dyDescent="0.25">
      <c r="B69" s="948"/>
      <c r="C69" s="433" t="s">
        <v>8</v>
      </c>
      <c r="D69" s="423">
        <v>0</v>
      </c>
      <c r="E69" s="423">
        <v>0</v>
      </c>
      <c r="F69" s="485">
        <v>0</v>
      </c>
      <c r="G69" s="454">
        <v>0</v>
      </c>
      <c r="H69" s="423">
        <v>0</v>
      </c>
      <c r="I69" s="422">
        <v>0</v>
      </c>
      <c r="J69" s="454">
        <v>0</v>
      </c>
      <c r="K69" s="454">
        <v>0</v>
      </c>
      <c r="L69" s="439">
        <v>0</v>
      </c>
      <c r="M69" s="423">
        <v>0</v>
      </c>
      <c r="N69" s="423">
        <v>5.5555555555555552E-2</v>
      </c>
      <c r="O69" s="485">
        <v>-5.5555555555555554</v>
      </c>
      <c r="P69" s="454">
        <v>0</v>
      </c>
      <c r="Q69" s="423">
        <v>2.8571428571428571E-2</v>
      </c>
      <c r="R69" s="422">
        <v>-2.8571428571428572</v>
      </c>
      <c r="S69" s="454">
        <v>0</v>
      </c>
      <c r="T69" s="454">
        <v>7.0611970410221925E-3</v>
      </c>
      <c r="U69" s="439">
        <v>-0.70611970410221925</v>
      </c>
      <c r="V69" s="454">
        <v>0</v>
      </c>
      <c r="W69" s="423">
        <v>5.5555555555555552E-2</v>
      </c>
      <c r="X69" s="422">
        <v>-5.5555555555555554</v>
      </c>
      <c r="Y69" s="454">
        <v>0</v>
      </c>
      <c r="Z69" s="423">
        <v>2.8571428571428571E-2</v>
      </c>
      <c r="AA69" s="422">
        <v>-2.8571428571428572</v>
      </c>
      <c r="AB69" s="454">
        <v>0</v>
      </c>
      <c r="AC69" s="454">
        <v>2.219233355749832E-2</v>
      </c>
      <c r="AD69" s="439">
        <v>-2.2192333557498318</v>
      </c>
    </row>
    <row r="70" spans="1:30" x14ac:dyDescent="0.25">
      <c r="B70" s="948"/>
      <c r="C70" s="432" t="s">
        <v>9</v>
      </c>
      <c r="D70" s="74">
        <v>3.1746031746031746E-3</v>
      </c>
      <c r="E70" s="74">
        <v>4.8543689320388345E-3</v>
      </c>
      <c r="F70" s="430">
        <v>-0.167976575743566</v>
      </c>
      <c r="G70" s="69">
        <v>2.351796285783797E-3</v>
      </c>
      <c r="H70" s="74">
        <v>3.7190471706995574E-3</v>
      </c>
      <c r="I70" s="430">
        <v>-0.13672508849157605</v>
      </c>
      <c r="J70" s="69">
        <v>1.896037629541469E-3</v>
      </c>
      <c r="K70" s="69">
        <v>2.5343036702956461E-3</v>
      </c>
      <c r="L70" s="438">
        <v>-6.3826604075417709E-2</v>
      </c>
      <c r="M70" s="74">
        <v>8.4444444444444447E-2</v>
      </c>
      <c r="N70" s="74">
        <v>9.6008629989212516E-2</v>
      </c>
      <c r="O70" s="430">
        <v>-1.1564185544768069</v>
      </c>
      <c r="P70" s="69">
        <v>5.5794339469629389E-2</v>
      </c>
      <c r="Q70" s="74">
        <v>6.9249599849355054E-2</v>
      </c>
      <c r="R70" s="430">
        <v>-1.3455260379725664</v>
      </c>
      <c r="S70" s="69">
        <v>5.6007495521046335E-2</v>
      </c>
      <c r="T70" s="69">
        <v>6.8189708815049502E-2</v>
      </c>
      <c r="U70" s="438">
        <v>-1.2182213294003166</v>
      </c>
      <c r="V70" s="69">
        <v>4.7619047619047616E-2</v>
      </c>
      <c r="W70" s="74">
        <v>5.0161812297734629E-2</v>
      </c>
      <c r="X70" s="430">
        <v>-0.25427646786870123</v>
      </c>
      <c r="Y70" s="69">
        <v>3.9493958316438246E-2</v>
      </c>
      <c r="Z70" s="74">
        <v>6.1529046229168625E-2</v>
      </c>
      <c r="AA70" s="430">
        <v>-2.203508791273038</v>
      </c>
      <c r="AB70" s="69">
        <v>4.1326656579788679E-2</v>
      </c>
      <c r="AC70" s="69">
        <v>6.1339876790239826E-2</v>
      </c>
      <c r="AD70" s="438">
        <v>-2.0013220210451146</v>
      </c>
    </row>
    <row r="71" spans="1:30" x14ac:dyDescent="0.25">
      <c r="B71" s="948"/>
      <c r="C71" s="433" t="s">
        <v>10</v>
      </c>
      <c r="D71" s="423">
        <v>0</v>
      </c>
      <c r="E71" s="423">
        <v>0</v>
      </c>
      <c r="F71" s="485">
        <v>0</v>
      </c>
      <c r="G71" s="454">
        <v>0</v>
      </c>
      <c r="H71" s="423">
        <v>0</v>
      </c>
      <c r="I71" s="422">
        <v>0</v>
      </c>
      <c r="J71" s="454">
        <v>0</v>
      </c>
      <c r="K71" s="454">
        <v>0</v>
      </c>
      <c r="L71" s="439">
        <v>0</v>
      </c>
      <c r="M71" s="423">
        <v>0</v>
      </c>
      <c r="N71" s="423">
        <v>4.6875E-2</v>
      </c>
      <c r="O71" s="485">
        <v>-4.6875</v>
      </c>
      <c r="P71" s="454">
        <v>0</v>
      </c>
      <c r="Q71" s="423">
        <v>3.7499999999999999E-2</v>
      </c>
      <c r="R71" s="422">
        <v>-3.75</v>
      </c>
      <c r="S71" s="454">
        <v>0</v>
      </c>
      <c r="T71" s="454">
        <v>0.10254230342969317</v>
      </c>
      <c r="U71" s="439">
        <v>-10.254230342969317</v>
      </c>
      <c r="V71" s="454">
        <v>0</v>
      </c>
      <c r="W71" s="423">
        <v>0.296875</v>
      </c>
      <c r="X71" s="422">
        <v>-29.6875</v>
      </c>
      <c r="Y71" s="454">
        <v>0</v>
      </c>
      <c r="Z71" s="423">
        <v>0.26250000000000001</v>
      </c>
      <c r="AA71" s="422">
        <v>-26.25</v>
      </c>
      <c r="AB71" s="454">
        <v>0</v>
      </c>
      <c r="AC71" s="454">
        <v>0.26258954509978732</v>
      </c>
      <c r="AD71" s="439">
        <v>-26.258954509978732</v>
      </c>
    </row>
    <row r="72" spans="1:30" x14ac:dyDescent="0.25">
      <c r="B72" s="948"/>
      <c r="C72" s="432" t="s">
        <v>11</v>
      </c>
      <c r="D72" s="74">
        <v>0</v>
      </c>
      <c r="E72" s="74">
        <v>0.25</v>
      </c>
      <c r="F72" s="430">
        <v>-25</v>
      </c>
      <c r="G72" s="69">
        <v>0</v>
      </c>
      <c r="H72" s="74">
        <v>0.2</v>
      </c>
      <c r="I72" s="430">
        <v>-20</v>
      </c>
      <c r="J72" s="69">
        <v>0</v>
      </c>
      <c r="K72" s="69">
        <v>0.11290959336754836</v>
      </c>
      <c r="L72" s="438">
        <v>-11.290959336754835</v>
      </c>
      <c r="M72" s="74">
        <v>0</v>
      </c>
      <c r="N72" s="74">
        <v>0</v>
      </c>
      <c r="O72" s="430">
        <v>0</v>
      </c>
      <c r="P72" s="69">
        <v>0</v>
      </c>
      <c r="Q72" s="74">
        <v>0</v>
      </c>
      <c r="R72" s="430">
        <v>0</v>
      </c>
      <c r="S72" s="69">
        <v>0</v>
      </c>
      <c r="T72" s="69">
        <v>0</v>
      </c>
      <c r="U72" s="438">
        <v>0</v>
      </c>
      <c r="V72" s="69">
        <v>0</v>
      </c>
      <c r="W72" s="74">
        <v>0</v>
      </c>
      <c r="X72" s="430">
        <v>0</v>
      </c>
      <c r="Y72" s="69">
        <v>0</v>
      </c>
      <c r="Z72" s="74">
        <v>0</v>
      </c>
      <c r="AA72" s="430">
        <v>0</v>
      </c>
      <c r="AB72" s="69">
        <v>0</v>
      </c>
      <c r="AC72" s="69">
        <v>0</v>
      </c>
      <c r="AD72" s="438">
        <v>0</v>
      </c>
    </row>
    <row r="73" spans="1:30" x14ac:dyDescent="0.25">
      <c r="B73" s="948"/>
      <c r="C73" s="433" t="s">
        <v>46</v>
      </c>
      <c r="D73" s="423">
        <v>2.9717682020802376E-3</v>
      </c>
      <c r="E73" s="423">
        <v>5.2219321148825066E-3</v>
      </c>
      <c r="F73" s="485">
        <v>-0.22501639128022691</v>
      </c>
      <c r="G73" s="454">
        <v>6.5617659024396651E-4</v>
      </c>
      <c r="H73" s="423">
        <v>4.4570225448778422E-3</v>
      </c>
      <c r="I73" s="422">
        <v>-0.38008459546338758</v>
      </c>
      <c r="J73" s="454">
        <v>4.1128518973928429E-4</v>
      </c>
      <c r="K73" s="454">
        <v>4.0852713134123054E-3</v>
      </c>
      <c r="L73" s="439">
        <v>-0.36739861236730215</v>
      </c>
      <c r="M73" s="423">
        <v>0.10512630014858841</v>
      </c>
      <c r="N73" s="423">
        <v>0.1040656471465871</v>
      </c>
      <c r="O73" s="485">
        <v>0.10606530020013105</v>
      </c>
      <c r="P73" s="454">
        <v>0.11773120382157246</v>
      </c>
      <c r="Q73" s="423">
        <v>9.6892388882052968E-2</v>
      </c>
      <c r="R73" s="422">
        <v>2.0838814939519485</v>
      </c>
      <c r="S73" s="454">
        <v>0.11742645373877215</v>
      </c>
      <c r="T73" s="454">
        <v>9.2940420966140025E-2</v>
      </c>
      <c r="U73" s="439">
        <v>2.4486032772632131</v>
      </c>
      <c r="V73" s="454">
        <v>0.22473997028231799</v>
      </c>
      <c r="W73" s="423">
        <v>0.23051100335695637</v>
      </c>
      <c r="X73" s="422">
        <v>-0.57710330746383875</v>
      </c>
      <c r="Y73" s="454">
        <v>8.3491909342642293E-2</v>
      </c>
      <c r="Z73" s="423">
        <v>0.14740986834010089</v>
      </c>
      <c r="AA73" s="422">
        <v>-6.3917958997458602</v>
      </c>
      <c r="AB73" s="454">
        <v>7.4568950744066456E-2</v>
      </c>
      <c r="AC73" s="454">
        <v>0.13980351722514947</v>
      </c>
      <c r="AD73" s="439">
        <v>-6.5234566481083016</v>
      </c>
    </row>
    <row r="74" spans="1:30" x14ac:dyDescent="0.25">
      <c r="A74" s="61"/>
      <c r="B74" s="951"/>
      <c r="C74" s="432" t="s">
        <v>13</v>
      </c>
      <c r="D74" s="74">
        <v>1.4684287812041115E-3</v>
      </c>
      <c r="E74" s="74">
        <v>2.6136957658128594E-3</v>
      </c>
      <c r="F74" s="430">
        <v>-0.11452669846087479</v>
      </c>
      <c r="G74" s="69">
        <v>8.9905694664957824E-4</v>
      </c>
      <c r="H74" s="74">
        <v>1.7708517797060386E-3</v>
      </c>
      <c r="I74" s="430">
        <v>-8.7179483305646038E-2</v>
      </c>
      <c r="J74" s="69">
        <v>1.5029199872447373E-3</v>
      </c>
      <c r="K74" s="69">
        <v>2.1200284963274131E-3</v>
      </c>
      <c r="L74" s="438">
        <v>-6.1710850908267584E-2</v>
      </c>
      <c r="M74" s="74">
        <v>8.7126774351443961E-2</v>
      </c>
      <c r="N74" s="74">
        <v>9.2524830109775219E-2</v>
      </c>
      <c r="O74" s="430">
        <v>-0.53980557583312572</v>
      </c>
      <c r="P74" s="69">
        <v>0.11067964879392467</v>
      </c>
      <c r="Q74" s="74">
        <v>0.11262617318930405</v>
      </c>
      <c r="R74" s="430">
        <v>-0.1946524395379387</v>
      </c>
      <c r="S74" s="69">
        <v>0.11169274401898174</v>
      </c>
      <c r="T74" s="69">
        <v>0.10765961628221192</v>
      </c>
      <c r="U74" s="438">
        <v>0.40331277367698232</v>
      </c>
      <c r="V74" s="69">
        <v>6.7058247674987762E-2</v>
      </c>
      <c r="W74" s="74">
        <v>7.2660742289597485E-2</v>
      </c>
      <c r="X74" s="430">
        <v>-0.56024946146097232</v>
      </c>
      <c r="Y74" s="69">
        <v>8.3574038296000158E-2</v>
      </c>
      <c r="Z74" s="74">
        <v>9.9817011982763715E-2</v>
      </c>
      <c r="AA74" s="430">
        <v>-1.6242973686763555</v>
      </c>
      <c r="AB74" s="69">
        <v>7.9457861557666848E-2</v>
      </c>
      <c r="AC74" s="69">
        <v>9.2324415948117036E-2</v>
      </c>
      <c r="AD74" s="438">
        <v>-1.2866554390450189</v>
      </c>
    </row>
    <row r="75" spans="1:30" ht="14.25" thickBot="1" x14ac:dyDescent="0.3">
      <c r="A75" s="61"/>
      <c r="B75" s="949"/>
      <c r="C75" s="434" t="s">
        <v>14</v>
      </c>
      <c r="D75" s="455">
        <v>0</v>
      </c>
      <c r="E75" s="455">
        <v>0</v>
      </c>
      <c r="F75" s="425">
        <v>0</v>
      </c>
      <c r="G75" s="456">
        <v>0</v>
      </c>
      <c r="H75" s="455">
        <v>0</v>
      </c>
      <c r="I75" s="425">
        <v>0</v>
      </c>
      <c r="J75" s="456">
        <v>0</v>
      </c>
      <c r="K75" s="456">
        <v>0</v>
      </c>
      <c r="L75" s="440">
        <v>0</v>
      </c>
      <c r="M75" s="455">
        <v>0</v>
      </c>
      <c r="N75" s="455">
        <v>0</v>
      </c>
      <c r="O75" s="425">
        <v>0</v>
      </c>
      <c r="P75" s="456">
        <v>0</v>
      </c>
      <c r="Q75" s="455">
        <v>0</v>
      </c>
      <c r="R75" s="425">
        <v>0</v>
      </c>
      <c r="S75" s="456">
        <v>0</v>
      </c>
      <c r="T75" s="456">
        <v>0</v>
      </c>
      <c r="U75" s="440">
        <v>0</v>
      </c>
      <c r="V75" s="456">
        <v>0</v>
      </c>
      <c r="W75" s="455">
        <v>0</v>
      </c>
      <c r="X75" s="425">
        <v>0</v>
      </c>
      <c r="Y75" s="456">
        <v>0</v>
      </c>
      <c r="Z75" s="455">
        <v>0</v>
      </c>
      <c r="AA75" s="425">
        <v>0</v>
      </c>
      <c r="AB75" s="456">
        <v>0</v>
      </c>
      <c r="AC75" s="456">
        <v>0</v>
      </c>
      <c r="AD75" s="440">
        <v>0</v>
      </c>
    </row>
    <row r="76" spans="1:30" ht="14.25" thickBot="1" x14ac:dyDescent="0.3">
      <c r="A76" s="61"/>
      <c r="B76" s="952" t="s">
        <v>175</v>
      </c>
      <c r="C76" s="952"/>
      <c r="D76" s="24">
        <v>2.5895554596460941E-3</v>
      </c>
      <c r="E76" s="24">
        <v>4.9155802521906392E-3</v>
      </c>
      <c r="F76" s="464">
        <v>-0.23260247925445451</v>
      </c>
      <c r="G76" s="24">
        <v>9.0642570849915733E-4</v>
      </c>
      <c r="H76" s="24">
        <v>3.4004547596124301E-3</v>
      </c>
      <c r="I76" s="464">
        <v>-0.24940290511132726</v>
      </c>
      <c r="J76" s="24">
        <v>9.3672485568362725E-4</v>
      </c>
      <c r="K76" s="24">
        <v>3.6076459942403108E-3</v>
      </c>
      <c r="L76" s="464">
        <v>-0.26709211385566839</v>
      </c>
      <c r="M76" s="24">
        <v>9.7324126025032376E-2</v>
      </c>
      <c r="N76" s="24">
        <v>9.4678350074802312E-2</v>
      </c>
      <c r="O76" s="464">
        <v>0.26457759502300643</v>
      </c>
      <c r="P76" s="24">
        <v>0.1093730083419491</v>
      </c>
      <c r="Q76" s="24">
        <v>9.7855255341376984E-2</v>
      </c>
      <c r="R76" s="464">
        <v>1.1517753000572117</v>
      </c>
      <c r="S76" s="24">
        <v>0.10809095903369044</v>
      </c>
      <c r="T76" s="24">
        <v>8.9659881139813311E-2</v>
      </c>
      <c r="U76" s="464">
        <v>1.8431077893877128</v>
      </c>
      <c r="V76" s="24">
        <v>0.1514889943892965</v>
      </c>
      <c r="W76" s="24">
        <v>0.15216926693737978</v>
      </c>
      <c r="X76" s="464">
        <v>-6.8027254808328275E-2</v>
      </c>
      <c r="Y76" s="24">
        <v>7.9453878510629253E-2</v>
      </c>
      <c r="Z76" s="24">
        <v>0.11758198988057439</v>
      </c>
      <c r="AA76" s="464">
        <v>-3.8128111369945135</v>
      </c>
      <c r="AB76" s="24">
        <v>7.132603786825277E-2</v>
      </c>
      <c r="AC76" s="24">
        <v>0.11429786972006389</v>
      </c>
      <c r="AD76" s="483">
        <v>-4.2971831851811126</v>
      </c>
    </row>
    <row r="77" spans="1:30" ht="13.5" customHeight="1" x14ac:dyDescent="0.25">
      <c r="A77" s="61"/>
      <c r="B77" s="947" t="s">
        <v>47</v>
      </c>
      <c r="C77" s="435" t="s">
        <v>16</v>
      </c>
      <c r="D77" s="446">
        <v>1.5865820489573889E-3</v>
      </c>
      <c r="E77" s="446">
        <v>4.8803160585637927E-3</v>
      </c>
      <c r="F77" s="422">
        <v>-0.32937340096064038</v>
      </c>
      <c r="G77" s="453">
        <v>2.4666279744631458E-4</v>
      </c>
      <c r="H77" s="446">
        <v>1.9883624272651703E-3</v>
      </c>
      <c r="I77" s="422">
        <v>-0.17416996298188556</v>
      </c>
      <c r="J77" s="453">
        <v>2.5680199720299487E-5</v>
      </c>
      <c r="K77" s="453">
        <v>1.9997284960196209E-3</v>
      </c>
      <c r="L77" s="482">
        <v>-0.19740482962993214</v>
      </c>
      <c r="M77" s="446">
        <v>0.15525838621940163</v>
      </c>
      <c r="N77" s="446">
        <v>0.15454334185452009</v>
      </c>
      <c r="O77" s="422">
        <v>7.1504436488153966E-2</v>
      </c>
      <c r="P77" s="453">
        <v>0.14642338943702843</v>
      </c>
      <c r="Q77" s="446">
        <v>0.14552950955943475</v>
      </c>
      <c r="R77" s="422">
        <v>8.9387987759367848E-2</v>
      </c>
      <c r="S77" s="453">
        <v>0.15860075640712792</v>
      </c>
      <c r="T77" s="453">
        <v>0.14716023278114279</v>
      </c>
      <c r="U77" s="482">
        <v>1.1440523625985133</v>
      </c>
      <c r="V77" s="453">
        <v>0.20013599274705349</v>
      </c>
      <c r="W77" s="446">
        <v>0.2107831745293981</v>
      </c>
      <c r="X77" s="422">
        <v>-1.064718178234461</v>
      </c>
      <c r="Y77" s="453">
        <v>0.10977945443993035</v>
      </c>
      <c r="Z77" s="446">
        <v>0.13276807980049876</v>
      </c>
      <c r="AA77" s="422">
        <v>-2.2988625360568409</v>
      </c>
      <c r="AB77" s="453">
        <v>7.9779544245861644E-2</v>
      </c>
      <c r="AC77" s="453">
        <v>0.1075183169054006</v>
      </c>
      <c r="AD77" s="439">
        <v>-2.7738772659538959</v>
      </c>
    </row>
    <row r="78" spans="1:30" x14ac:dyDescent="0.25">
      <c r="A78" s="61"/>
      <c r="B78" s="951"/>
      <c r="C78" s="432" t="s">
        <v>17</v>
      </c>
      <c r="D78" s="74">
        <v>1.9518542615484711E-3</v>
      </c>
      <c r="E78" s="74">
        <v>1.8927444794952682E-3</v>
      </c>
      <c r="F78" s="430">
        <v>5.910978205320291E-3</v>
      </c>
      <c r="G78" s="69">
        <v>4.742161883857681E-4</v>
      </c>
      <c r="H78" s="74">
        <v>2.1707339365688695E-3</v>
      </c>
      <c r="I78" s="430">
        <v>-0.16965177481831015</v>
      </c>
      <c r="J78" s="69">
        <v>5.7660129986394242E-4</v>
      </c>
      <c r="K78" s="69">
        <v>3.0287194917312829E-3</v>
      </c>
      <c r="L78" s="438">
        <v>-0.24521181918673401</v>
      </c>
      <c r="M78" s="74">
        <v>0.19388418998048146</v>
      </c>
      <c r="N78" s="74">
        <v>0.18296529968454259</v>
      </c>
      <c r="O78" s="430">
        <v>1.091889029593887</v>
      </c>
      <c r="P78" s="69">
        <v>0.20881771129718452</v>
      </c>
      <c r="Q78" s="74">
        <v>0.21912987843889956</v>
      </c>
      <c r="R78" s="430">
        <v>-1.0312167141715038</v>
      </c>
      <c r="S78" s="69">
        <v>0.21895413911605163</v>
      </c>
      <c r="T78" s="69">
        <v>0.24341819904941586</v>
      </c>
      <c r="U78" s="438">
        <v>-2.4464059933364228</v>
      </c>
      <c r="V78" s="69">
        <v>0.67273910214703969</v>
      </c>
      <c r="W78" s="74">
        <v>0.69842271293375391</v>
      </c>
      <c r="X78" s="430">
        <v>-2.5683610786714217</v>
      </c>
      <c r="Y78" s="69">
        <v>0.62936617619163748</v>
      </c>
      <c r="Z78" s="74">
        <v>0.64699296225207936</v>
      </c>
      <c r="AA78" s="430">
        <v>-1.7626786060441879</v>
      </c>
      <c r="AB78" s="69">
        <v>0.58582266722911469</v>
      </c>
      <c r="AC78" s="69">
        <v>0.59578498629415566</v>
      </c>
      <c r="AD78" s="438">
        <v>-0.99623190650409699</v>
      </c>
    </row>
    <row r="79" spans="1:30" x14ac:dyDescent="0.25">
      <c r="A79" s="61"/>
      <c r="B79" s="951"/>
      <c r="C79" s="433" t="s">
        <v>49</v>
      </c>
      <c r="D79" s="423">
        <v>3.9840637450199202E-3</v>
      </c>
      <c r="E79" s="423">
        <v>4.7562425683709865E-3</v>
      </c>
      <c r="F79" s="485">
        <v>-7.7217882335106625E-2</v>
      </c>
      <c r="G79" s="454">
        <v>2.9569274238591187E-4</v>
      </c>
      <c r="H79" s="423">
        <v>1.9507200165908413E-3</v>
      </c>
      <c r="I79" s="422">
        <v>-0.16550272742049293</v>
      </c>
      <c r="J79" s="454">
        <v>0</v>
      </c>
      <c r="K79" s="454">
        <v>0</v>
      </c>
      <c r="L79" s="439">
        <v>0</v>
      </c>
      <c r="M79" s="423">
        <v>8.632138114209828E-2</v>
      </c>
      <c r="N79" s="423">
        <v>7.9667063020214035E-2</v>
      </c>
      <c r="O79" s="485">
        <v>0.66543181218842451</v>
      </c>
      <c r="P79" s="454">
        <v>0.10257252685875744</v>
      </c>
      <c r="Q79" s="423">
        <v>9.3064250625396944E-2</v>
      </c>
      <c r="R79" s="422">
        <v>0.95082762333604931</v>
      </c>
      <c r="S79" s="454">
        <v>0</v>
      </c>
      <c r="T79" s="454">
        <v>0</v>
      </c>
      <c r="U79" s="439">
        <v>0</v>
      </c>
      <c r="V79" s="454">
        <v>0.23505976095617531</v>
      </c>
      <c r="W79" s="423">
        <v>0.22829964328180738</v>
      </c>
      <c r="X79" s="422">
        <v>0.67601176743679325</v>
      </c>
      <c r="Y79" s="454">
        <v>0.16034431777113381</v>
      </c>
      <c r="Z79" s="423">
        <v>0.1944952106907234</v>
      </c>
      <c r="AA79" s="422">
        <v>-3.4150892919589588</v>
      </c>
      <c r="AB79" s="454">
        <v>0</v>
      </c>
      <c r="AC79" s="454">
        <v>0</v>
      </c>
      <c r="AD79" s="439">
        <v>0</v>
      </c>
    </row>
    <row r="80" spans="1:30" x14ac:dyDescent="0.25">
      <c r="A80" s="61"/>
      <c r="B80" s="951"/>
      <c r="C80" s="432" t="s">
        <v>19</v>
      </c>
      <c r="D80" s="74">
        <v>0</v>
      </c>
      <c r="E80" s="74">
        <v>1.0235414534288639E-3</v>
      </c>
      <c r="F80" s="430">
        <v>-0.10235414534288639</v>
      </c>
      <c r="G80" s="69">
        <v>0</v>
      </c>
      <c r="H80" s="74">
        <v>8.7354195570628432E-4</v>
      </c>
      <c r="I80" s="430">
        <v>-8.7354195570628429E-2</v>
      </c>
      <c r="J80" s="69">
        <v>0</v>
      </c>
      <c r="K80" s="69">
        <v>9.2536282996705894E-4</v>
      </c>
      <c r="L80" s="438">
        <v>-9.2536282996705896E-2</v>
      </c>
      <c r="M80" s="74">
        <v>0.15192507804370448</v>
      </c>
      <c r="N80" s="74">
        <v>0.16376663254861823</v>
      </c>
      <c r="O80" s="430">
        <v>-1.1841554504913754</v>
      </c>
      <c r="P80" s="69">
        <v>0.15938518863530507</v>
      </c>
      <c r="Q80" s="74">
        <v>0.13167360361749139</v>
      </c>
      <c r="R80" s="430">
        <v>2.7711585017813678</v>
      </c>
      <c r="S80" s="69">
        <v>0.16092843952114996</v>
      </c>
      <c r="T80" s="69">
        <v>0.13214556598305327</v>
      </c>
      <c r="U80" s="438">
        <v>2.8782873538096694</v>
      </c>
      <c r="V80" s="69">
        <v>0.22788761706555671</v>
      </c>
      <c r="W80" s="74">
        <v>0.19447287615148415</v>
      </c>
      <c r="X80" s="430">
        <v>3.3414740914072567</v>
      </c>
      <c r="Y80" s="69">
        <v>8.4070796460176997E-2</v>
      </c>
      <c r="Z80" s="74">
        <v>0.12702327732387853</v>
      </c>
      <c r="AA80" s="430">
        <v>-4.2952480863701528</v>
      </c>
      <c r="AB80" s="69">
        <v>8.7090991626589162E-2</v>
      </c>
      <c r="AC80" s="69">
        <v>0.1371015514878271</v>
      </c>
      <c r="AD80" s="438">
        <v>-5.0010559861237942</v>
      </c>
    </row>
    <row r="81" spans="1:30" x14ac:dyDescent="0.25">
      <c r="A81" s="61"/>
      <c r="B81" s="951"/>
      <c r="C81" s="433" t="s">
        <v>20</v>
      </c>
      <c r="D81" s="423">
        <v>1.9884668920262477E-4</v>
      </c>
      <c r="E81" s="423">
        <v>2.6875699888017916E-3</v>
      </c>
      <c r="F81" s="485">
        <v>-0.2488723299599167</v>
      </c>
      <c r="G81" s="454">
        <v>2.4152061378438649E-5</v>
      </c>
      <c r="H81" s="423">
        <v>2.4885567186951805E-3</v>
      </c>
      <c r="I81" s="422">
        <v>-0.24644046573167416</v>
      </c>
      <c r="J81" s="454">
        <v>2.9491120115280419E-5</v>
      </c>
      <c r="K81" s="454">
        <v>2.0954142825717367E-3</v>
      </c>
      <c r="L81" s="439">
        <v>-0.20659231624564561</v>
      </c>
      <c r="M81" s="423">
        <v>0.1636508252137602</v>
      </c>
      <c r="N81" s="423">
        <v>0.15811870100783876</v>
      </c>
      <c r="O81" s="485">
        <v>0.55321242059214459</v>
      </c>
      <c r="P81" s="454">
        <v>0.17441008590083162</v>
      </c>
      <c r="Q81" s="423">
        <v>0.16298822627099974</v>
      </c>
      <c r="R81" s="422">
        <v>1.1421859629831888</v>
      </c>
      <c r="S81" s="454">
        <v>0.18017872615383806</v>
      </c>
      <c r="T81" s="454">
        <v>0.16217381138406328</v>
      </c>
      <c r="U81" s="439">
        <v>1.8004914769774782</v>
      </c>
      <c r="V81" s="454">
        <v>0.18572280771525154</v>
      </c>
      <c r="W81" s="423">
        <v>0.18118701007838744</v>
      </c>
      <c r="X81" s="422">
        <v>0.45357976368640973</v>
      </c>
      <c r="Y81" s="454">
        <v>0.11099482340817789</v>
      </c>
      <c r="Z81" s="423">
        <v>0.14973768164424245</v>
      </c>
      <c r="AA81" s="422">
        <v>-3.8742858236064563</v>
      </c>
      <c r="AB81" s="454">
        <v>9.6877805634084851E-2</v>
      </c>
      <c r="AC81" s="454">
        <v>0.13530901429877498</v>
      </c>
      <c r="AD81" s="439">
        <v>-3.8431208664690129</v>
      </c>
    </row>
    <row r="82" spans="1:30" x14ac:dyDescent="0.25">
      <c r="A82" s="61"/>
      <c r="B82" s="951"/>
      <c r="C82" s="432" t="s">
        <v>21</v>
      </c>
      <c r="D82" s="74">
        <v>6.1124694376528117E-4</v>
      </c>
      <c r="E82" s="74">
        <v>3.0241935483870967E-3</v>
      </c>
      <c r="F82" s="430">
        <v>-0.24129466046218154</v>
      </c>
      <c r="G82" s="69">
        <v>4.1412668963689371E-5</v>
      </c>
      <c r="H82" s="74">
        <v>3.0298999394020015E-4</v>
      </c>
      <c r="I82" s="430">
        <v>-2.615773249765108E-2</v>
      </c>
      <c r="J82" s="69">
        <v>4.7933713814931924E-5</v>
      </c>
      <c r="K82" s="69">
        <v>3.4117172942419279E-4</v>
      </c>
      <c r="L82" s="438">
        <v>-2.9323801560926087E-2</v>
      </c>
      <c r="M82" s="74">
        <v>0.1904034229828851</v>
      </c>
      <c r="N82" s="74">
        <v>0.18615591397849462</v>
      </c>
      <c r="O82" s="430">
        <v>0.42475090043904706</v>
      </c>
      <c r="P82" s="69">
        <v>0.11112675589716406</v>
      </c>
      <c r="Q82" s="74">
        <v>0.10592086788158264</v>
      </c>
      <c r="R82" s="430">
        <v>0.52058880155814169</v>
      </c>
      <c r="S82" s="69">
        <v>0.11778015807351133</v>
      </c>
      <c r="T82" s="69">
        <v>0.1010025168260914</v>
      </c>
      <c r="U82" s="438">
        <v>1.6777641247419928</v>
      </c>
      <c r="V82" s="69">
        <v>9.5048899755501223E-2</v>
      </c>
      <c r="W82" s="74">
        <v>8.4677419354838704E-2</v>
      </c>
      <c r="X82" s="430">
        <v>1.0371480400662518</v>
      </c>
      <c r="Y82" s="69">
        <v>4.1545189504373178E-2</v>
      </c>
      <c r="Z82" s="74">
        <v>5.0089418998211621E-2</v>
      </c>
      <c r="AA82" s="430">
        <v>-0.85442294938384422</v>
      </c>
      <c r="AB82" s="69">
        <v>3.5986172191205965E-2</v>
      </c>
      <c r="AC82" s="69">
        <v>4.8501204764839073E-2</v>
      </c>
      <c r="AD82" s="438">
        <v>-1.2515032573633109</v>
      </c>
    </row>
    <row r="83" spans="1:30" x14ac:dyDescent="0.25">
      <c r="A83" s="61"/>
      <c r="B83" s="951"/>
      <c r="C83" s="433" t="s">
        <v>22</v>
      </c>
      <c r="D83" s="423">
        <v>2.2896393817973667E-3</v>
      </c>
      <c r="E83" s="423">
        <v>2.5268477574226151E-3</v>
      </c>
      <c r="F83" s="485">
        <v>-2.3720837562524841E-2</v>
      </c>
      <c r="G83" s="454">
        <v>1.9084124444733188E-3</v>
      </c>
      <c r="H83" s="423">
        <v>2.6616454065380205E-3</v>
      </c>
      <c r="I83" s="422">
        <v>-7.5323296206470172E-2</v>
      </c>
      <c r="J83" s="454">
        <v>1.9285813343221652E-3</v>
      </c>
      <c r="K83" s="454">
        <v>2.4966630935440211E-3</v>
      </c>
      <c r="L83" s="439">
        <v>-5.6808175922185594E-2</v>
      </c>
      <c r="M83" s="423">
        <v>7.9564968517458506E-2</v>
      </c>
      <c r="N83" s="423">
        <v>7.8332280480101074E-2</v>
      </c>
      <c r="O83" s="485">
        <v>0.12326880373574323</v>
      </c>
      <c r="P83" s="454">
        <v>6.4585549663388531E-2</v>
      </c>
      <c r="Q83" s="423">
        <v>5.6290968810612602E-2</v>
      </c>
      <c r="R83" s="422">
        <v>0.8294580852775929</v>
      </c>
      <c r="S83" s="454">
        <v>6.4202977024310354E-2</v>
      </c>
      <c r="T83" s="454">
        <v>5.6578942572141522E-2</v>
      </c>
      <c r="U83" s="439">
        <v>0.76240344521688319</v>
      </c>
      <c r="V83" s="454">
        <v>1.1448196908986834E-2</v>
      </c>
      <c r="W83" s="423">
        <v>1.1370814908401769E-2</v>
      </c>
      <c r="X83" s="422">
        <v>7.7382000585065822E-3</v>
      </c>
      <c r="Y83" s="454">
        <v>5.8226881816483807E-3</v>
      </c>
      <c r="Z83" s="423">
        <v>7.5177325046366433E-3</v>
      </c>
      <c r="AA83" s="422">
        <v>-0.16950443229882625</v>
      </c>
      <c r="AB83" s="454">
        <v>5.6228075859089278E-3</v>
      </c>
      <c r="AC83" s="454">
        <v>7.2890069657761455E-3</v>
      </c>
      <c r="AD83" s="439">
        <v>-0.16661993798672176</v>
      </c>
    </row>
    <row r="84" spans="1:30" x14ac:dyDescent="0.25">
      <c r="A84" s="61"/>
      <c r="B84" s="951"/>
      <c r="C84" s="432" t="s">
        <v>23</v>
      </c>
      <c r="D84" s="74">
        <v>9.7560975609756097E-3</v>
      </c>
      <c r="E84" s="74">
        <v>8.581524482584554E-3</v>
      </c>
      <c r="F84" s="430">
        <v>0.11745730783910557</v>
      </c>
      <c r="G84" s="69">
        <v>9.9856604726843157E-3</v>
      </c>
      <c r="H84" s="74">
        <v>6.8729055479707091E-3</v>
      </c>
      <c r="I84" s="430">
        <v>0.31127549247136066</v>
      </c>
      <c r="J84" s="69">
        <v>9.7977097434489881E-3</v>
      </c>
      <c r="K84" s="69">
        <v>7.2032826007951845E-3</v>
      </c>
      <c r="L84" s="438">
        <v>0.25944271426538035</v>
      </c>
      <c r="M84" s="74">
        <v>0.28888888888888886</v>
      </c>
      <c r="N84" s="74">
        <v>0.32256436143361938</v>
      </c>
      <c r="O84" s="430">
        <v>-3.3675472544730525</v>
      </c>
      <c r="P84" s="69">
        <v>0.21814656037089597</v>
      </c>
      <c r="Q84" s="74">
        <v>0.28961617227255804</v>
      </c>
      <c r="R84" s="430">
        <v>-7.1469611901662065</v>
      </c>
      <c r="S84" s="69">
        <v>0.22268541468474301</v>
      </c>
      <c r="T84" s="69">
        <v>0.28784611278932209</v>
      </c>
      <c r="U84" s="438">
        <v>-6.5160698104579087</v>
      </c>
      <c r="V84" s="69">
        <v>0.51707317073170733</v>
      </c>
      <c r="W84" s="74">
        <v>0.47248864209994951</v>
      </c>
      <c r="X84" s="430">
        <v>4.4584528631757827</v>
      </c>
      <c r="Y84" s="69">
        <v>0.60368667018344191</v>
      </c>
      <c r="Z84" s="74">
        <v>0.51282270075710568</v>
      </c>
      <c r="AA84" s="430">
        <v>9.0863969426336233</v>
      </c>
      <c r="AB84" s="69">
        <v>0.59497125094600134</v>
      </c>
      <c r="AC84" s="69">
        <v>0.51442878372319711</v>
      </c>
      <c r="AD84" s="438">
        <v>8.054246722280423</v>
      </c>
    </row>
    <row r="85" spans="1:30" ht="14.25" thickBot="1" x14ac:dyDescent="0.3">
      <c r="A85" s="61"/>
      <c r="B85" s="949"/>
      <c r="C85" s="434" t="s">
        <v>24</v>
      </c>
      <c r="D85" s="455">
        <v>0</v>
      </c>
      <c r="E85" s="455">
        <v>4.0816326530612242E-2</v>
      </c>
      <c r="F85" s="425">
        <v>-4.0816326530612246</v>
      </c>
      <c r="G85" s="456">
        <v>0</v>
      </c>
      <c r="H85" s="455">
        <v>2.9411764705882353E-2</v>
      </c>
      <c r="I85" s="425">
        <v>-2.9411764705882351</v>
      </c>
      <c r="J85" s="456">
        <v>0</v>
      </c>
      <c r="K85" s="456">
        <v>6.4400105085544501E-2</v>
      </c>
      <c r="L85" s="440">
        <v>-6.4400105085544501</v>
      </c>
      <c r="M85" s="455">
        <v>6.6666666666666666E-2</v>
      </c>
      <c r="N85" s="455">
        <v>0.16326530612244897</v>
      </c>
      <c r="O85" s="425">
        <v>-9.6598639455782305</v>
      </c>
      <c r="P85" s="456">
        <v>4.5454545454545456E-2</v>
      </c>
      <c r="Q85" s="455">
        <v>0.20588235294117646</v>
      </c>
      <c r="R85" s="425">
        <v>-16.042780748663098</v>
      </c>
      <c r="S85" s="456">
        <v>3.052331852107511E-3</v>
      </c>
      <c r="T85" s="456">
        <v>0.15072462983075269</v>
      </c>
      <c r="U85" s="440">
        <v>-14.767229797864518</v>
      </c>
      <c r="V85" s="456">
        <v>6.6666666666666666E-2</v>
      </c>
      <c r="W85" s="455">
        <v>0.12244897959183673</v>
      </c>
      <c r="X85" s="425">
        <v>-5.5782312925170068</v>
      </c>
      <c r="Y85" s="456">
        <v>4.5454545454545456E-2</v>
      </c>
      <c r="Z85" s="455">
        <v>0.13235294117647059</v>
      </c>
      <c r="AA85" s="425">
        <v>-8.689839572192513</v>
      </c>
      <c r="AB85" s="456">
        <v>2.1366322964752577E-2</v>
      </c>
      <c r="AC85" s="456">
        <v>0.14422449305704141</v>
      </c>
      <c r="AD85" s="440">
        <v>-12.285817009228882</v>
      </c>
    </row>
    <row r="86" spans="1:30" ht="14.25" thickBot="1" x14ac:dyDescent="0.3">
      <c r="A86" s="61"/>
      <c r="B86" s="952" t="s">
        <v>50</v>
      </c>
      <c r="C86" s="952"/>
      <c r="D86" s="24">
        <v>2.7888446215139444E-3</v>
      </c>
      <c r="E86" s="24">
        <v>4.4777673643653024E-3</v>
      </c>
      <c r="F86" s="464">
        <v>-0.16889227428513578</v>
      </c>
      <c r="G86" s="24">
        <v>1.8703118505861631E-3</v>
      </c>
      <c r="H86" s="24">
        <v>2.5459990175828989E-3</v>
      </c>
      <c r="I86" s="464">
        <v>-6.7568716699673584E-2</v>
      </c>
      <c r="J86" s="24">
        <v>1.1980230720833466E-3</v>
      </c>
      <c r="K86" s="24">
        <v>1.5612548124627373E-3</v>
      </c>
      <c r="L86" s="464">
        <v>-3.6323174037939068E-2</v>
      </c>
      <c r="M86" s="24">
        <v>0.16015936254980079</v>
      </c>
      <c r="N86" s="24">
        <v>0.15870040612308653</v>
      </c>
      <c r="O86" s="464">
        <v>0.14589564267142585</v>
      </c>
      <c r="P86" s="24">
        <v>0.1434290589945397</v>
      </c>
      <c r="Q86" s="24">
        <v>0.1498399133579135</v>
      </c>
      <c r="R86" s="464">
        <v>-0.64108543633737969</v>
      </c>
      <c r="S86" s="24">
        <v>0.12105996347674182</v>
      </c>
      <c r="T86" s="24">
        <v>0.12181524080442625</v>
      </c>
      <c r="U86" s="464">
        <v>-7.5527732768443379E-2</v>
      </c>
      <c r="V86" s="24">
        <v>0.24601593625498008</v>
      </c>
      <c r="W86" s="24">
        <v>0.24773508278662917</v>
      </c>
      <c r="X86" s="464">
        <v>-0.17191465316490906</v>
      </c>
      <c r="Y86" s="24">
        <v>0.20931659398729374</v>
      </c>
      <c r="Z86" s="24">
        <v>0.20715270667747721</v>
      </c>
      <c r="AA86" s="464">
        <v>0.21638873098165368</v>
      </c>
      <c r="AB86" s="24">
        <v>7.8653972616368237E-2</v>
      </c>
      <c r="AC86" s="24">
        <v>9.8423942915533566E-2</v>
      </c>
      <c r="AD86" s="483">
        <v>-1.9769970299165329</v>
      </c>
    </row>
    <row r="87" spans="1:30" ht="14.25" thickBot="1" x14ac:dyDescent="0.3">
      <c r="A87" s="686"/>
      <c r="B87" s="983" t="s">
        <v>51</v>
      </c>
      <c r="C87" s="984"/>
      <c r="D87" s="52">
        <v>3.0625265844321566E-3</v>
      </c>
      <c r="E87" s="52">
        <v>4.8758865248226951E-3</v>
      </c>
      <c r="F87" s="470">
        <v>-0.18133599403905384</v>
      </c>
      <c r="G87" s="486">
        <v>1.7407641469208747E-3</v>
      </c>
      <c r="H87" s="52">
        <v>2.6722323883846158E-3</v>
      </c>
      <c r="I87" s="470">
        <v>-9.314682414637411E-2</v>
      </c>
      <c r="J87" s="52">
        <v>1.0261852574227491E-3</v>
      </c>
      <c r="K87" s="52">
        <v>2.9532187168249883E-3</v>
      </c>
      <c r="L87" s="470">
        <v>-0.19270334594022392</v>
      </c>
      <c r="M87" s="52">
        <v>0.14725648660144619</v>
      </c>
      <c r="N87" s="52">
        <v>0.14432624113475176</v>
      </c>
      <c r="O87" s="470">
        <v>0.29302454666944311</v>
      </c>
      <c r="P87" s="486">
        <v>0.13885187610403849</v>
      </c>
      <c r="Q87" s="52">
        <v>0.14215993850536565</v>
      </c>
      <c r="R87" s="470">
        <v>-0.33080624013271664</v>
      </c>
      <c r="S87" s="52">
        <v>0.1125311437529654</v>
      </c>
      <c r="T87" s="52">
        <v>9.9943029673195877E-2</v>
      </c>
      <c r="U87" s="470">
        <v>1.2588114079769521</v>
      </c>
      <c r="V87" s="52">
        <v>0.23632496809868142</v>
      </c>
      <c r="W87" s="52">
        <v>0.23421985815602836</v>
      </c>
      <c r="X87" s="470">
        <v>0.21051099426530606</v>
      </c>
      <c r="Y87" s="486">
        <v>0.19186285557653651</v>
      </c>
      <c r="Z87" s="52">
        <v>0.19391993995799481</v>
      </c>
      <c r="AA87" s="470">
        <v>-0.20570843814582962</v>
      </c>
      <c r="AB87" s="52">
        <v>7.3834895354986024E-2</v>
      </c>
      <c r="AC87" s="52">
        <v>0.10922145481313725</v>
      </c>
      <c r="AD87" s="487">
        <v>-3.5386559458151225</v>
      </c>
    </row>
    <row r="90" spans="1:30" ht="14.25" thickBot="1" x14ac:dyDescent="0.3"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</row>
    <row r="91" spans="1:30" ht="30.75" customHeight="1" thickBot="1" x14ac:dyDescent="0.3">
      <c r="C91" s="61"/>
      <c r="D91" s="981" t="s">
        <v>89</v>
      </c>
      <c r="E91" s="981"/>
      <c r="F91" s="981"/>
      <c r="G91" s="981"/>
      <c r="H91" s="981"/>
      <c r="I91" s="981"/>
      <c r="J91" s="981"/>
      <c r="K91" s="981"/>
      <c r="L91" s="982"/>
      <c r="M91" s="981" t="s">
        <v>147</v>
      </c>
      <c r="N91" s="981"/>
      <c r="O91" s="981"/>
      <c r="P91" s="981"/>
      <c r="Q91" s="981"/>
      <c r="R91" s="981"/>
      <c r="S91" s="981"/>
      <c r="T91" s="981"/>
      <c r="U91" s="982"/>
      <c r="V91" s="974" t="s">
        <v>42</v>
      </c>
      <c r="W91" s="975"/>
      <c r="X91" s="975"/>
      <c r="Y91" s="975"/>
      <c r="Z91" s="975"/>
      <c r="AA91" s="975"/>
      <c r="AB91" s="975"/>
      <c r="AC91" s="975"/>
      <c r="AD91" s="976"/>
    </row>
    <row r="92" spans="1:30" ht="25.5" customHeight="1" thickBot="1" x14ac:dyDescent="0.3">
      <c r="C92" s="61"/>
      <c r="D92" s="978" t="s">
        <v>121</v>
      </c>
      <c r="E92" s="978"/>
      <c r="F92" s="978"/>
      <c r="G92" s="977" t="s">
        <v>33</v>
      </c>
      <c r="H92" s="978"/>
      <c r="I92" s="978"/>
      <c r="J92" s="977" t="s">
        <v>122</v>
      </c>
      <c r="K92" s="978"/>
      <c r="L92" s="979"/>
      <c r="M92" s="978" t="s">
        <v>121</v>
      </c>
      <c r="N92" s="978"/>
      <c r="O92" s="978"/>
      <c r="P92" s="977" t="s">
        <v>33</v>
      </c>
      <c r="Q92" s="978"/>
      <c r="R92" s="978"/>
      <c r="S92" s="977" t="s">
        <v>122</v>
      </c>
      <c r="T92" s="978"/>
      <c r="U92" s="979"/>
      <c r="V92" s="980" t="s">
        <v>121</v>
      </c>
      <c r="W92" s="980"/>
      <c r="X92" s="980"/>
      <c r="Y92" s="977" t="s">
        <v>33</v>
      </c>
      <c r="Z92" s="978"/>
      <c r="AA92" s="978"/>
      <c r="AB92" s="977" t="s">
        <v>122</v>
      </c>
      <c r="AC92" s="978"/>
      <c r="AD92" s="979"/>
    </row>
    <row r="93" spans="1:30" ht="14.25" thickBot="1" x14ac:dyDescent="0.3">
      <c r="C93" s="62"/>
      <c r="D93" s="448">
        <v>2024</v>
      </c>
      <c r="E93" s="436">
        <v>2023</v>
      </c>
      <c r="F93" s="449" t="s">
        <v>328</v>
      </c>
      <c r="G93" s="451">
        <v>2024</v>
      </c>
      <c r="H93" s="436">
        <v>2023</v>
      </c>
      <c r="I93" s="449" t="s">
        <v>328</v>
      </c>
      <c r="J93" s="451">
        <v>2024</v>
      </c>
      <c r="K93" s="436">
        <v>2023</v>
      </c>
      <c r="L93" s="639" t="s">
        <v>328</v>
      </c>
      <c r="M93" s="436">
        <v>2024</v>
      </c>
      <c r="N93" s="436">
        <v>2023</v>
      </c>
      <c r="O93" s="449" t="s">
        <v>328</v>
      </c>
      <c r="P93" s="451">
        <v>2024</v>
      </c>
      <c r="Q93" s="436">
        <v>2023</v>
      </c>
      <c r="R93" s="449" t="s">
        <v>328</v>
      </c>
      <c r="S93" s="451">
        <v>2024</v>
      </c>
      <c r="T93" s="436">
        <v>2023</v>
      </c>
      <c r="U93" s="449" t="s">
        <v>328</v>
      </c>
      <c r="V93" s="451">
        <v>2024</v>
      </c>
      <c r="W93" s="436">
        <v>2023</v>
      </c>
      <c r="X93" s="449" t="s">
        <v>328</v>
      </c>
      <c r="Y93" s="451">
        <v>2024</v>
      </c>
      <c r="Z93" s="436">
        <v>2023</v>
      </c>
      <c r="AA93" s="639" t="s">
        <v>328</v>
      </c>
      <c r="AB93" s="436">
        <v>2024</v>
      </c>
      <c r="AC93" s="436">
        <v>2023</v>
      </c>
      <c r="AD93" s="450" t="s">
        <v>328</v>
      </c>
    </row>
    <row r="94" spans="1:30" x14ac:dyDescent="0.25">
      <c r="B94" s="950" t="s">
        <v>175</v>
      </c>
      <c r="C94" s="431" t="s">
        <v>4</v>
      </c>
      <c r="D94" s="446">
        <v>0</v>
      </c>
      <c r="E94" s="446">
        <v>0</v>
      </c>
      <c r="F94" s="445">
        <v>0</v>
      </c>
      <c r="G94" s="453">
        <v>0</v>
      </c>
      <c r="H94" s="446">
        <v>0</v>
      </c>
      <c r="I94" s="445">
        <v>0</v>
      </c>
      <c r="J94" s="453">
        <v>0</v>
      </c>
      <c r="K94" s="453">
        <v>0</v>
      </c>
      <c r="L94" s="484">
        <v>0</v>
      </c>
      <c r="M94" s="446">
        <v>0</v>
      </c>
      <c r="N94" s="446">
        <v>0</v>
      </c>
      <c r="O94" s="445">
        <v>0</v>
      </c>
      <c r="P94" s="453">
        <v>0</v>
      </c>
      <c r="Q94" s="446">
        <v>0</v>
      </c>
      <c r="R94" s="445">
        <v>0</v>
      </c>
      <c r="S94" s="453">
        <v>0</v>
      </c>
      <c r="T94" s="453">
        <v>0</v>
      </c>
      <c r="U94" s="484">
        <v>0</v>
      </c>
      <c r="V94" s="453">
        <v>1</v>
      </c>
      <c r="W94" s="446">
        <v>0.87096774193548387</v>
      </c>
      <c r="X94" s="445">
        <v>12.903225806451612</v>
      </c>
      <c r="Y94" s="453">
        <v>1</v>
      </c>
      <c r="Z94" s="446">
        <v>0.91368680641183719</v>
      </c>
      <c r="AA94" s="445">
        <v>8.6313193588162811</v>
      </c>
      <c r="AB94" s="453">
        <v>1</v>
      </c>
      <c r="AC94" s="453">
        <v>0.88838137546344231</v>
      </c>
      <c r="AD94" s="447">
        <v>11.161862453655768</v>
      </c>
    </row>
    <row r="95" spans="1:30" x14ac:dyDescent="0.25">
      <c r="B95" s="948"/>
      <c r="C95" s="432" t="s">
        <v>5</v>
      </c>
      <c r="D95" s="74">
        <v>0</v>
      </c>
      <c r="E95" s="74">
        <v>0</v>
      </c>
      <c r="F95" s="430">
        <v>0</v>
      </c>
      <c r="G95" s="69">
        <v>0</v>
      </c>
      <c r="H95" s="74">
        <v>0</v>
      </c>
      <c r="I95" s="430">
        <v>0</v>
      </c>
      <c r="J95" s="69">
        <v>0</v>
      </c>
      <c r="K95" s="69">
        <v>0</v>
      </c>
      <c r="L95" s="438">
        <v>0</v>
      </c>
      <c r="M95" s="74">
        <v>0</v>
      </c>
      <c r="N95" s="74">
        <v>0</v>
      </c>
      <c r="O95" s="430">
        <v>0</v>
      </c>
      <c r="P95" s="69">
        <v>0</v>
      </c>
      <c r="Q95" s="74">
        <v>0</v>
      </c>
      <c r="R95" s="430">
        <v>0</v>
      </c>
      <c r="S95" s="69">
        <v>0</v>
      </c>
      <c r="T95" s="69">
        <v>0</v>
      </c>
      <c r="U95" s="438">
        <v>0</v>
      </c>
      <c r="V95" s="69">
        <v>0.88888888888888884</v>
      </c>
      <c r="W95" s="74">
        <v>0.54545454545454541</v>
      </c>
      <c r="X95" s="430">
        <v>34.343434343434339</v>
      </c>
      <c r="Y95" s="69">
        <v>0.99300699300699302</v>
      </c>
      <c r="Z95" s="74">
        <v>0.90909090909090906</v>
      </c>
      <c r="AA95" s="430">
        <v>8.391608391608397</v>
      </c>
      <c r="AB95" s="69">
        <v>0.99806097166864161</v>
      </c>
      <c r="AC95" s="69">
        <v>0.83443480468147979</v>
      </c>
      <c r="AD95" s="438">
        <v>16.362616698716181</v>
      </c>
    </row>
    <row r="96" spans="1:30" x14ac:dyDescent="0.25">
      <c r="B96" s="948"/>
      <c r="C96" s="433" t="s">
        <v>6</v>
      </c>
      <c r="D96" s="423">
        <v>0</v>
      </c>
      <c r="E96" s="423">
        <v>0</v>
      </c>
      <c r="F96" s="485">
        <v>0</v>
      </c>
      <c r="G96" s="454">
        <v>0</v>
      </c>
      <c r="H96" s="423">
        <v>0</v>
      </c>
      <c r="I96" s="422">
        <v>0</v>
      </c>
      <c r="J96" s="454">
        <v>0</v>
      </c>
      <c r="K96" s="454">
        <v>0</v>
      </c>
      <c r="L96" s="439">
        <v>0</v>
      </c>
      <c r="M96" s="423">
        <v>1.0526315789473684E-2</v>
      </c>
      <c r="N96" s="423">
        <v>2.0408163265306121E-2</v>
      </c>
      <c r="O96" s="485">
        <v>-0.98818474758324371</v>
      </c>
      <c r="P96" s="454">
        <v>1.2345679012345678E-2</v>
      </c>
      <c r="Q96" s="423">
        <v>2.0618556701030927E-2</v>
      </c>
      <c r="R96" s="422">
        <v>-0.82728776886852495</v>
      </c>
      <c r="S96" s="454">
        <v>1.7174642314419244E-2</v>
      </c>
      <c r="T96" s="454">
        <v>1.2163315629742034E-2</v>
      </c>
      <c r="U96" s="439">
        <v>0.50113266846772109</v>
      </c>
      <c r="V96" s="454">
        <v>0.90526315789473688</v>
      </c>
      <c r="W96" s="423">
        <v>0.80612244897959184</v>
      </c>
      <c r="X96" s="422">
        <v>9.9140708915145037</v>
      </c>
      <c r="Y96" s="454">
        <v>0.9135802469135802</v>
      </c>
      <c r="Z96" s="423">
        <v>0.865979381443299</v>
      </c>
      <c r="AA96" s="422">
        <v>4.76008654702812</v>
      </c>
      <c r="AB96" s="454">
        <v>0.90108094159474728</v>
      </c>
      <c r="AC96" s="454">
        <v>0.81661371396054616</v>
      </c>
      <c r="AD96" s="439">
        <v>8.4467227634201123</v>
      </c>
    </row>
    <row r="97" spans="1:30" x14ac:dyDescent="0.25">
      <c r="B97" s="948"/>
      <c r="C97" s="432" t="s">
        <v>43</v>
      </c>
      <c r="D97" s="74">
        <v>0</v>
      </c>
      <c r="E97" s="74">
        <v>0</v>
      </c>
      <c r="F97" s="430">
        <v>0</v>
      </c>
      <c r="G97" s="69">
        <v>0</v>
      </c>
      <c r="H97" s="74">
        <v>0</v>
      </c>
      <c r="I97" s="430">
        <v>0</v>
      </c>
      <c r="J97" s="69">
        <v>0</v>
      </c>
      <c r="K97" s="69">
        <v>0</v>
      </c>
      <c r="L97" s="438">
        <v>0</v>
      </c>
      <c r="M97" s="74">
        <v>0</v>
      </c>
      <c r="N97" s="74">
        <v>0</v>
      </c>
      <c r="O97" s="430">
        <v>0</v>
      </c>
      <c r="P97" s="69">
        <v>0</v>
      </c>
      <c r="Q97" s="74">
        <v>0</v>
      </c>
      <c r="R97" s="430">
        <v>0</v>
      </c>
      <c r="S97" s="69">
        <v>0</v>
      </c>
      <c r="T97" s="69">
        <v>0</v>
      </c>
      <c r="U97" s="438">
        <v>0</v>
      </c>
      <c r="V97" s="69">
        <v>0</v>
      </c>
      <c r="W97" s="74">
        <v>1</v>
      </c>
      <c r="X97" s="430">
        <v>-100</v>
      </c>
      <c r="Y97" s="69">
        <v>0</v>
      </c>
      <c r="Z97" s="74">
        <v>1</v>
      </c>
      <c r="AA97" s="430">
        <v>-100</v>
      </c>
      <c r="AB97" s="69">
        <v>0</v>
      </c>
      <c r="AC97" s="69">
        <v>1</v>
      </c>
      <c r="AD97" s="438">
        <v>-100</v>
      </c>
    </row>
    <row r="98" spans="1:30" x14ac:dyDescent="0.25">
      <c r="B98" s="948"/>
      <c r="C98" s="433" t="s">
        <v>8</v>
      </c>
      <c r="D98" s="423">
        <v>0</v>
      </c>
      <c r="E98" s="423">
        <v>0</v>
      </c>
      <c r="F98" s="485">
        <v>0</v>
      </c>
      <c r="G98" s="454">
        <v>0</v>
      </c>
      <c r="H98" s="423">
        <v>0</v>
      </c>
      <c r="I98" s="422">
        <v>0</v>
      </c>
      <c r="J98" s="454">
        <v>0</v>
      </c>
      <c r="K98" s="454">
        <v>0</v>
      </c>
      <c r="L98" s="439">
        <v>0</v>
      </c>
      <c r="M98" s="423">
        <v>0</v>
      </c>
      <c r="N98" s="423">
        <v>0.16666666666666666</v>
      </c>
      <c r="O98" s="485">
        <v>-16.666666666666664</v>
      </c>
      <c r="P98" s="454">
        <v>0</v>
      </c>
      <c r="Q98" s="423">
        <v>0.14285714285714285</v>
      </c>
      <c r="R98" s="422">
        <v>-14.285714285714285</v>
      </c>
      <c r="S98" s="454">
        <v>0</v>
      </c>
      <c r="T98" s="454">
        <v>0.20948217888365836</v>
      </c>
      <c r="U98" s="439">
        <v>-20.948217888365836</v>
      </c>
      <c r="V98" s="454">
        <v>0</v>
      </c>
      <c r="W98" s="423">
        <v>0.72222222222222221</v>
      </c>
      <c r="X98" s="422">
        <v>-72.222222222222214</v>
      </c>
      <c r="Y98" s="454">
        <v>0</v>
      </c>
      <c r="Z98" s="423">
        <v>0.8</v>
      </c>
      <c r="AA98" s="422">
        <v>-80</v>
      </c>
      <c r="AB98" s="454">
        <v>0</v>
      </c>
      <c r="AC98" s="454">
        <v>0.76126429051782096</v>
      </c>
      <c r="AD98" s="439">
        <v>-76.126429051782097</v>
      </c>
    </row>
    <row r="99" spans="1:30" x14ac:dyDescent="0.25">
      <c r="B99" s="948"/>
      <c r="C99" s="432" t="s">
        <v>9</v>
      </c>
      <c r="D99" s="74">
        <v>8.2539682539682548E-3</v>
      </c>
      <c r="E99" s="74">
        <v>1.0248112189859764E-2</v>
      </c>
      <c r="F99" s="430">
        <v>-0.19941439358915086</v>
      </c>
      <c r="G99" s="69">
        <v>3.2438569459086854E-3</v>
      </c>
      <c r="H99" s="74">
        <v>2.9658224272667358E-3</v>
      </c>
      <c r="I99" s="430">
        <v>2.7803451864194962E-2</v>
      </c>
      <c r="J99" s="69">
        <v>2.4468064902096087E-3</v>
      </c>
      <c r="K99" s="69">
        <v>2.0814499370197864E-3</v>
      </c>
      <c r="L99" s="438">
        <v>3.6535655318982237E-2</v>
      </c>
      <c r="M99" s="74">
        <v>0.08</v>
      </c>
      <c r="N99" s="74">
        <v>7.0658036677454156E-2</v>
      </c>
      <c r="O99" s="430">
        <v>0.93419633225458454</v>
      </c>
      <c r="P99" s="69">
        <v>5.0036493390641472E-2</v>
      </c>
      <c r="Q99" s="74">
        <v>4.3734111665568211E-2</v>
      </c>
      <c r="R99" s="430">
        <v>0.63023817250732606</v>
      </c>
      <c r="S99" s="69">
        <v>4.6286741664081643E-2</v>
      </c>
      <c r="T99" s="69">
        <v>3.9493877249802502E-2</v>
      </c>
      <c r="U99" s="438">
        <v>0.67928644142791417</v>
      </c>
      <c r="V99" s="69">
        <v>0.71936507936507932</v>
      </c>
      <c r="W99" s="74">
        <v>0.71089536138079823</v>
      </c>
      <c r="X99" s="430">
        <v>0.84697179842810888</v>
      </c>
      <c r="Y99" s="69">
        <v>0.80626064390560381</v>
      </c>
      <c r="Z99" s="74">
        <v>0.77610394501459368</v>
      </c>
      <c r="AA99" s="430">
        <v>3.0156698891010136</v>
      </c>
      <c r="AB99" s="69">
        <v>0.81054500794499906</v>
      </c>
      <c r="AC99" s="69">
        <v>0.78477874740657361</v>
      </c>
      <c r="AD99" s="438">
        <v>2.5766260538425456</v>
      </c>
    </row>
    <row r="100" spans="1:30" x14ac:dyDescent="0.25">
      <c r="B100" s="948"/>
      <c r="C100" s="433" t="s">
        <v>10</v>
      </c>
      <c r="D100" s="423">
        <v>0</v>
      </c>
      <c r="E100" s="423">
        <v>1.5625E-2</v>
      </c>
      <c r="F100" s="485">
        <v>-1.5625</v>
      </c>
      <c r="G100" s="454">
        <v>0</v>
      </c>
      <c r="H100" s="423">
        <v>2.5000000000000001E-2</v>
      </c>
      <c r="I100" s="422">
        <v>-2.5</v>
      </c>
      <c r="J100" s="454">
        <v>0</v>
      </c>
      <c r="K100" s="454">
        <v>2.5579025760547741E-3</v>
      </c>
      <c r="L100" s="439">
        <v>-0.25579025760547741</v>
      </c>
      <c r="M100" s="423">
        <v>0</v>
      </c>
      <c r="N100" s="423">
        <v>3.125E-2</v>
      </c>
      <c r="O100" s="485">
        <v>-3.125</v>
      </c>
      <c r="P100" s="454">
        <v>0</v>
      </c>
      <c r="Q100" s="423">
        <v>2.5000000000000001E-2</v>
      </c>
      <c r="R100" s="422">
        <v>-2.5</v>
      </c>
      <c r="S100" s="454">
        <v>0</v>
      </c>
      <c r="T100" s="454">
        <v>1.2717516820143375E-2</v>
      </c>
      <c r="U100" s="439">
        <v>-1.2717516820143375</v>
      </c>
      <c r="V100" s="454">
        <v>1</v>
      </c>
      <c r="W100" s="423">
        <v>0.53125</v>
      </c>
      <c r="X100" s="422">
        <v>46.875</v>
      </c>
      <c r="Y100" s="454">
        <v>1</v>
      </c>
      <c r="Z100" s="423">
        <v>0.53749999999999998</v>
      </c>
      <c r="AA100" s="422">
        <v>46.25</v>
      </c>
      <c r="AB100" s="454">
        <v>1</v>
      </c>
      <c r="AC100" s="454">
        <v>0.5028947777581193</v>
      </c>
      <c r="AD100" s="439">
        <v>49.710522224188068</v>
      </c>
    </row>
    <row r="101" spans="1:30" x14ac:dyDescent="0.25">
      <c r="B101" s="948"/>
      <c r="C101" s="432" t="s">
        <v>11</v>
      </c>
      <c r="D101" s="74">
        <v>0</v>
      </c>
      <c r="E101" s="74">
        <v>0</v>
      </c>
      <c r="F101" s="430">
        <v>0</v>
      </c>
      <c r="G101" s="69">
        <v>0</v>
      </c>
      <c r="H101" s="74">
        <v>0</v>
      </c>
      <c r="I101" s="430">
        <v>0</v>
      </c>
      <c r="J101" s="69">
        <v>0</v>
      </c>
      <c r="K101" s="69">
        <v>0</v>
      </c>
      <c r="L101" s="438">
        <v>0</v>
      </c>
      <c r="M101" s="74">
        <v>0</v>
      </c>
      <c r="N101" s="74">
        <v>0</v>
      </c>
      <c r="O101" s="430">
        <v>0</v>
      </c>
      <c r="P101" s="69">
        <v>0</v>
      </c>
      <c r="Q101" s="74">
        <v>0</v>
      </c>
      <c r="R101" s="430">
        <v>0</v>
      </c>
      <c r="S101" s="69">
        <v>0</v>
      </c>
      <c r="T101" s="69">
        <v>0</v>
      </c>
      <c r="U101" s="438">
        <v>0</v>
      </c>
      <c r="V101" s="69">
        <v>1</v>
      </c>
      <c r="W101" s="74">
        <v>0.5</v>
      </c>
      <c r="X101" s="430">
        <v>50</v>
      </c>
      <c r="Y101" s="69">
        <v>1</v>
      </c>
      <c r="Z101" s="74">
        <v>0.6</v>
      </c>
      <c r="AA101" s="430">
        <v>40</v>
      </c>
      <c r="AB101" s="69">
        <v>1</v>
      </c>
      <c r="AC101" s="69">
        <v>0.62455586261350182</v>
      </c>
      <c r="AD101" s="438">
        <v>37.544413738649816</v>
      </c>
    </row>
    <row r="102" spans="1:30" x14ac:dyDescent="0.25">
      <c r="B102" s="948"/>
      <c r="C102" s="433" t="s">
        <v>46</v>
      </c>
      <c r="D102" s="423">
        <v>2.2288261515601784E-2</v>
      </c>
      <c r="E102" s="423">
        <v>2.0887728459530026E-2</v>
      </c>
      <c r="F102" s="485">
        <v>0.14005330560717572</v>
      </c>
      <c r="G102" s="454">
        <v>4.7113479179516794E-3</v>
      </c>
      <c r="H102" s="423">
        <v>6.6171745758309064E-3</v>
      </c>
      <c r="I102" s="422">
        <v>-0.19058266578792271</v>
      </c>
      <c r="J102" s="454">
        <v>3.5630553730926014E-3</v>
      </c>
      <c r="K102" s="454">
        <v>3.7365460126509791E-3</v>
      </c>
      <c r="L102" s="439">
        <v>-1.7349063955837771E-2</v>
      </c>
      <c r="M102" s="423">
        <v>0.10066864784546806</v>
      </c>
      <c r="N102" s="423">
        <v>9.0637821708317787E-2</v>
      </c>
      <c r="O102" s="485">
        <v>1.003082613715027</v>
      </c>
      <c r="P102" s="454">
        <v>5.6785522119712856E-2</v>
      </c>
      <c r="Q102" s="423">
        <v>4.8247952640717497E-2</v>
      </c>
      <c r="R102" s="422">
        <v>0.85375694789953593</v>
      </c>
      <c r="S102" s="454">
        <v>4.9764374941401776E-2</v>
      </c>
      <c r="T102" s="454">
        <v>4.119346105872318E-2</v>
      </c>
      <c r="U102" s="439">
        <v>0.85709138826785969</v>
      </c>
      <c r="V102" s="454">
        <v>0.37741456166419018</v>
      </c>
      <c r="W102" s="423">
        <v>0.37523312196941438</v>
      </c>
      <c r="X102" s="422">
        <v>0.21814396947757997</v>
      </c>
      <c r="Y102" s="454">
        <v>0.62124174857937764</v>
      </c>
      <c r="Z102" s="423">
        <v>0.58981720738826682</v>
      </c>
      <c r="AA102" s="422">
        <v>3.1424541191110822</v>
      </c>
      <c r="AB102" s="454">
        <v>0.65396696178928315</v>
      </c>
      <c r="AC102" s="454">
        <v>0.62917907670987927</v>
      </c>
      <c r="AD102" s="439">
        <v>2.4787885079403882</v>
      </c>
    </row>
    <row r="103" spans="1:30" x14ac:dyDescent="0.25">
      <c r="A103" s="61"/>
      <c r="B103" s="951"/>
      <c r="C103" s="432" t="s">
        <v>13</v>
      </c>
      <c r="D103" s="74">
        <v>6.3631913852178167E-3</v>
      </c>
      <c r="E103" s="74">
        <v>6.2728698379508627E-3</v>
      </c>
      <c r="F103" s="430">
        <v>9.0321547266953954E-3</v>
      </c>
      <c r="G103" s="69">
        <v>2.964975036823077E-3</v>
      </c>
      <c r="H103" s="74">
        <v>2.4004879680459635E-3</v>
      </c>
      <c r="I103" s="430">
        <v>5.6448706877711356E-2</v>
      </c>
      <c r="J103" s="69">
        <v>3.1550049489623751E-3</v>
      </c>
      <c r="K103" s="69">
        <v>2.5106247082811312E-3</v>
      </c>
      <c r="L103" s="438">
        <v>6.4438024068124405E-2</v>
      </c>
      <c r="M103" s="74">
        <v>0.12090063631913853</v>
      </c>
      <c r="N103" s="74">
        <v>0.1003659174072138</v>
      </c>
      <c r="O103" s="430">
        <v>2.0534718911924723</v>
      </c>
      <c r="P103" s="69">
        <v>5.1361019186257816E-2</v>
      </c>
      <c r="Q103" s="74">
        <v>4.3582629911654173E-2</v>
      </c>
      <c r="R103" s="430">
        <v>0.7778389274603642</v>
      </c>
      <c r="S103" s="69">
        <v>5.8872432124964451E-2</v>
      </c>
      <c r="T103" s="69">
        <v>5.0738202274793032E-2</v>
      </c>
      <c r="U103" s="438">
        <v>0.81342298501714194</v>
      </c>
      <c r="V103" s="69">
        <v>0.63827704356338721</v>
      </c>
      <c r="W103" s="74">
        <v>0.65446941975953998</v>
      </c>
      <c r="X103" s="430">
        <v>-1.6192376196152769</v>
      </c>
      <c r="Y103" s="69">
        <v>0.68247986686305639</v>
      </c>
      <c r="Z103" s="74">
        <v>0.68408004250044274</v>
      </c>
      <c r="AA103" s="430">
        <v>-0.16001756373863474</v>
      </c>
      <c r="AB103" s="69">
        <v>0.66915672730720099</v>
      </c>
      <c r="AC103" s="69">
        <v>0.68207433610926871</v>
      </c>
      <c r="AD103" s="438">
        <v>-1.2917608802067715</v>
      </c>
    </row>
    <row r="104" spans="1:30" ht="14.25" thickBot="1" x14ac:dyDescent="0.3">
      <c r="A104" s="61"/>
      <c r="B104" s="949"/>
      <c r="C104" s="434" t="s">
        <v>14</v>
      </c>
      <c r="D104" s="455">
        <v>0</v>
      </c>
      <c r="E104" s="455">
        <v>0</v>
      </c>
      <c r="F104" s="425">
        <v>0</v>
      </c>
      <c r="G104" s="456">
        <v>0</v>
      </c>
      <c r="H104" s="455">
        <v>0</v>
      </c>
      <c r="I104" s="425">
        <v>0</v>
      </c>
      <c r="J104" s="456">
        <v>0</v>
      </c>
      <c r="K104" s="456">
        <v>0</v>
      </c>
      <c r="L104" s="440">
        <v>0</v>
      </c>
      <c r="M104" s="455">
        <v>0</v>
      </c>
      <c r="N104" s="455">
        <v>0</v>
      </c>
      <c r="O104" s="425">
        <v>0</v>
      </c>
      <c r="P104" s="456">
        <v>0</v>
      </c>
      <c r="Q104" s="455">
        <v>0</v>
      </c>
      <c r="R104" s="425">
        <v>0</v>
      </c>
      <c r="S104" s="456">
        <v>0</v>
      </c>
      <c r="T104" s="456">
        <v>0</v>
      </c>
      <c r="U104" s="440">
        <v>0</v>
      </c>
      <c r="V104" s="456">
        <v>1</v>
      </c>
      <c r="W104" s="455">
        <v>1</v>
      </c>
      <c r="X104" s="425">
        <v>0</v>
      </c>
      <c r="Y104" s="456">
        <v>1</v>
      </c>
      <c r="Z104" s="455">
        <v>1</v>
      </c>
      <c r="AA104" s="425">
        <v>0</v>
      </c>
      <c r="AB104" s="456">
        <v>1</v>
      </c>
      <c r="AC104" s="456">
        <v>1</v>
      </c>
      <c r="AD104" s="440">
        <v>0</v>
      </c>
    </row>
    <row r="105" spans="1:30" ht="14.25" thickBot="1" x14ac:dyDescent="0.3">
      <c r="A105" s="61"/>
      <c r="B105" s="952" t="s">
        <v>175</v>
      </c>
      <c r="C105" s="952"/>
      <c r="D105" s="24">
        <v>1.7047906776003454E-2</v>
      </c>
      <c r="E105" s="24">
        <v>1.5815345159222057E-2</v>
      </c>
      <c r="F105" s="464">
        <v>0.12325616167813969</v>
      </c>
      <c r="G105" s="24">
        <v>3.9231237695979155E-3</v>
      </c>
      <c r="H105" s="24">
        <v>4.5817372363452626E-3</v>
      </c>
      <c r="I105" s="464">
        <v>-6.5861346674734714E-2</v>
      </c>
      <c r="J105" s="24">
        <v>3.2587444989024537E-3</v>
      </c>
      <c r="K105" s="24">
        <v>3.0033639068428103E-3</v>
      </c>
      <c r="L105" s="464">
        <v>2.5538059205964345E-2</v>
      </c>
      <c r="M105" s="24">
        <v>0.11264566249460509</v>
      </c>
      <c r="N105" s="24">
        <v>9.8739046804872832E-2</v>
      </c>
      <c r="O105" s="464">
        <v>1.3906615689732256</v>
      </c>
      <c r="P105" s="24">
        <v>5.4045632869262256E-2</v>
      </c>
      <c r="Q105" s="24">
        <v>4.5639838580822253E-2</v>
      </c>
      <c r="R105" s="464">
        <v>0.84057942884400028</v>
      </c>
      <c r="S105" s="24">
        <v>5.0544816737407496E-2</v>
      </c>
      <c r="T105" s="24">
        <v>4.1252482794887337E-2</v>
      </c>
      <c r="U105" s="464">
        <v>0.9292333942520159</v>
      </c>
      <c r="V105" s="24">
        <v>0.49460509279240394</v>
      </c>
      <c r="W105" s="24">
        <v>0.50822825390040605</v>
      </c>
      <c r="X105" s="464">
        <v>-1.3623161108002102</v>
      </c>
      <c r="Y105" s="24">
        <v>0.6610038664721628</v>
      </c>
      <c r="Z105" s="24">
        <v>0.65199281671002585</v>
      </c>
      <c r="AA105" s="464">
        <v>0.90110497621369579</v>
      </c>
      <c r="AB105" s="24">
        <v>0.6777313830156132</v>
      </c>
      <c r="AC105" s="24">
        <v>0.67226991170896011</v>
      </c>
      <c r="AD105" s="483">
        <v>0.54614713066530873</v>
      </c>
    </row>
    <row r="106" spans="1:30" ht="13.5" customHeight="1" x14ac:dyDescent="0.25">
      <c r="A106" s="61"/>
      <c r="B106" s="947" t="s">
        <v>47</v>
      </c>
      <c r="C106" s="435" t="s">
        <v>16</v>
      </c>
      <c r="D106" s="446">
        <v>1.6999093381686311E-2</v>
      </c>
      <c r="E106" s="446">
        <v>1.9753660237043922E-2</v>
      </c>
      <c r="F106" s="422">
        <v>-0.27545668553576108</v>
      </c>
      <c r="G106" s="453">
        <v>5.9779454439930352E-3</v>
      </c>
      <c r="H106" s="446">
        <v>6.0847880299251872E-3</v>
      </c>
      <c r="I106" s="422">
        <v>-1.0684258593215198E-2</v>
      </c>
      <c r="J106" s="453">
        <v>5.0672886089867175E-3</v>
      </c>
      <c r="K106" s="453">
        <v>4.9898617282369646E-3</v>
      </c>
      <c r="L106" s="482">
        <v>7.7426880749752874E-3</v>
      </c>
      <c r="M106" s="446">
        <v>7.7742520398912052E-2</v>
      </c>
      <c r="N106" s="446">
        <v>6.6697652800371834E-2</v>
      </c>
      <c r="O106" s="422">
        <v>1.1044867598540218</v>
      </c>
      <c r="P106" s="453">
        <v>3.9611143354614048E-2</v>
      </c>
      <c r="Q106" s="446">
        <v>2.9280133000831255E-2</v>
      </c>
      <c r="R106" s="422">
        <v>1.0331010353782792</v>
      </c>
      <c r="S106" s="453">
        <v>4.0952861441099962E-2</v>
      </c>
      <c r="T106" s="453">
        <v>3.0044799534480818E-2</v>
      </c>
      <c r="U106" s="482">
        <v>1.0908061906619144</v>
      </c>
      <c r="V106" s="453">
        <v>0.39981867633726204</v>
      </c>
      <c r="W106" s="446">
        <v>0.40065070880780851</v>
      </c>
      <c r="X106" s="422">
        <v>-8.3203247054647322E-2</v>
      </c>
      <c r="Y106" s="453">
        <v>0.57320081253627397</v>
      </c>
      <c r="Z106" s="446">
        <v>0.55868329177057352</v>
      </c>
      <c r="AA106" s="422">
        <v>1.4517520765700453</v>
      </c>
      <c r="AB106" s="453">
        <v>0.58163354878189533</v>
      </c>
      <c r="AC106" s="453">
        <v>0.56646398274640153</v>
      </c>
      <c r="AD106" s="439">
        <v>1.5169566035493798</v>
      </c>
    </row>
    <row r="107" spans="1:30" x14ac:dyDescent="0.25">
      <c r="A107" s="61"/>
      <c r="B107" s="951"/>
      <c r="C107" s="432" t="s">
        <v>17</v>
      </c>
      <c r="D107" s="74">
        <v>1.1711125569290826E-2</v>
      </c>
      <c r="E107" s="74">
        <v>1.4511041009463722E-2</v>
      </c>
      <c r="F107" s="430">
        <v>-0.27999154401728965</v>
      </c>
      <c r="G107" s="69">
        <v>1.3318700376663144E-2</v>
      </c>
      <c r="H107" s="74">
        <v>1.0990768668311855E-2</v>
      </c>
      <c r="I107" s="430">
        <v>0.2327931708351289</v>
      </c>
      <c r="J107" s="69">
        <v>1.1864577271103575E-2</v>
      </c>
      <c r="K107" s="69">
        <v>6.9113164969797063E-3</v>
      </c>
      <c r="L107" s="438">
        <v>0.49532607741238682</v>
      </c>
      <c r="M107" s="74">
        <v>2.6024723487312949E-3</v>
      </c>
      <c r="N107" s="74">
        <v>4.4164037854889588E-3</v>
      </c>
      <c r="O107" s="430">
        <v>-0.18139314367576639</v>
      </c>
      <c r="P107" s="69">
        <v>2.7098067907758176E-3</v>
      </c>
      <c r="Q107" s="74">
        <v>3.7473722694452063E-3</v>
      </c>
      <c r="R107" s="430">
        <v>-0.10375654786693887</v>
      </c>
      <c r="S107" s="69">
        <v>3.2947313177485072E-3</v>
      </c>
      <c r="T107" s="69">
        <v>5.1502855246444339E-3</v>
      </c>
      <c r="U107" s="438">
        <v>-0.18555542068959269</v>
      </c>
      <c r="V107" s="69">
        <v>7.7423552374756024E-2</v>
      </c>
      <c r="W107" s="74">
        <v>6.2460567823343846E-2</v>
      </c>
      <c r="X107" s="430">
        <v>1.496298455141218</v>
      </c>
      <c r="Y107" s="69">
        <v>9.0697233287266615E-2</v>
      </c>
      <c r="Z107" s="74">
        <v>8.7492002559181062E-2</v>
      </c>
      <c r="AA107" s="430">
        <v>0.32052307280855535</v>
      </c>
      <c r="AB107" s="69">
        <v>0.11257500499405228</v>
      </c>
      <c r="AC107" s="69">
        <v>0.1115679063455678</v>
      </c>
      <c r="AD107" s="438">
        <v>0.10070986484844724</v>
      </c>
    </row>
    <row r="108" spans="1:30" x14ac:dyDescent="0.25">
      <c r="A108" s="61"/>
      <c r="B108" s="951"/>
      <c r="C108" s="433" t="s">
        <v>49</v>
      </c>
      <c r="D108" s="423">
        <v>7.9681274900398405E-3</v>
      </c>
      <c r="E108" s="423">
        <v>8.3234244946492272E-3</v>
      </c>
      <c r="F108" s="485">
        <v>-3.5529700460938674E-2</v>
      </c>
      <c r="G108" s="454">
        <v>3.9162860991556331E-3</v>
      </c>
      <c r="H108" s="423">
        <v>4.0375367785252299E-3</v>
      </c>
      <c r="I108" s="422">
        <v>-1.2125067936959687E-2</v>
      </c>
      <c r="J108" s="454">
        <v>0</v>
      </c>
      <c r="K108" s="454">
        <v>0</v>
      </c>
      <c r="L108" s="439">
        <v>0</v>
      </c>
      <c r="M108" s="423">
        <v>3.4528552456839307E-2</v>
      </c>
      <c r="N108" s="423">
        <v>3.3293697978596909E-2</v>
      </c>
      <c r="O108" s="485">
        <v>0.12348544782423976</v>
      </c>
      <c r="P108" s="454">
        <v>4.7048000788513979E-3</v>
      </c>
      <c r="Q108" s="423">
        <v>8.8333268525359367E-3</v>
      </c>
      <c r="R108" s="422">
        <v>-0.41285267736845388</v>
      </c>
      <c r="S108" s="454">
        <v>0</v>
      </c>
      <c r="T108" s="454">
        <v>0</v>
      </c>
      <c r="U108" s="439">
        <v>0</v>
      </c>
      <c r="V108" s="454">
        <v>0.60823373173970785</v>
      </c>
      <c r="W108" s="423">
        <v>0.62663495838287753</v>
      </c>
      <c r="X108" s="422">
        <v>-1.8401226643169677</v>
      </c>
      <c r="Y108" s="454">
        <v>0.70846666885698328</v>
      </c>
      <c r="Z108" s="423">
        <v>0.68483882256872886</v>
      </c>
      <c r="AA108" s="422">
        <v>2.3627846288254428</v>
      </c>
      <c r="AB108" s="454">
        <v>0</v>
      </c>
      <c r="AC108" s="454">
        <v>0</v>
      </c>
      <c r="AD108" s="439">
        <v>0</v>
      </c>
    </row>
    <row r="109" spans="1:30" x14ac:dyDescent="0.25">
      <c r="A109" s="61"/>
      <c r="B109" s="951"/>
      <c r="C109" s="432" t="s">
        <v>19</v>
      </c>
      <c r="D109" s="74">
        <v>1.5608740894901144E-2</v>
      </c>
      <c r="E109" s="74">
        <v>1.2282497441146366E-2</v>
      </c>
      <c r="F109" s="430">
        <v>0.3326243453754778</v>
      </c>
      <c r="G109" s="69">
        <v>4.8672566371681415E-3</v>
      </c>
      <c r="H109" s="74">
        <v>2.0553928369559634E-3</v>
      </c>
      <c r="I109" s="430">
        <v>0.28118638002121782</v>
      </c>
      <c r="J109" s="69">
        <v>8.5415677026385098E-3</v>
      </c>
      <c r="K109" s="69">
        <v>2.1034917218893372E-3</v>
      </c>
      <c r="L109" s="438">
        <v>0.64380759807491728</v>
      </c>
      <c r="M109" s="74">
        <v>2.497398543184183E-2</v>
      </c>
      <c r="N109" s="74">
        <v>3.6847492323439097E-2</v>
      </c>
      <c r="O109" s="430">
        <v>-1.1873506891597267</v>
      </c>
      <c r="P109" s="69">
        <v>5.584536562645552E-2</v>
      </c>
      <c r="Q109" s="74">
        <v>3.5070140280561123E-2</v>
      </c>
      <c r="R109" s="430">
        <v>2.0775225345894399</v>
      </c>
      <c r="S109" s="69">
        <v>6.1785104941689692E-2</v>
      </c>
      <c r="T109" s="69">
        <v>3.5305354240347676E-2</v>
      </c>
      <c r="U109" s="438">
        <v>2.6479750701342017</v>
      </c>
      <c r="V109" s="69">
        <v>0.41727367325702391</v>
      </c>
      <c r="W109" s="74">
        <v>0.42988741044012285</v>
      </c>
      <c r="X109" s="430">
        <v>-1.2613737183098939</v>
      </c>
      <c r="Y109" s="69">
        <v>0.54792734047508151</v>
      </c>
      <c r="Z109" s="74">
        <v>0.54167308976928219</v>
      </c>
      <c r="AA109" s="430">
        <v>0.62542507057993246</v>
      </c>
      <c r="AB109" s="69">
        <v>0.5365492777616937</v>
      </c>
      <c r="AC109" s="69">
        <v>0.53734735873630779</v>
      </c>
      <c r="AD109" s="438">
        <v>-7.9808097461409044E-2</v>
      </c>
    </row>
    <row r="110" spans="1:30" x14ac:dyDescent="0.25">
      <c r="A110" s="61"/>
      <c r="B110" s="951"/>
      <c r="C110" s="433" t="s">
        <v>20</v>
      </c>
      <c r="D110" s="423">
        <v>2.0481208987870352E-2</v>
      </c>
      <c r="E110" s="423">
        <v>2.0156774916013438E-2</v>
      </c>
      <c r="F110" s="485">
        <v>3.244340718569147E-2</v>
      </c>
      <c r="G110" s="454">
        <v>1.1890864885317962E-2</v>
      </c>
      <c r="H110" s="423">
        <v>8.665072902473054E-3</v>
      </c>
      <c r="I110" s="422">
        <v>0.32257919828449083</v>
      </c>
      <c r="J110" s="454">
        <v>1.3588620740835477E-2</v>
      </c>
      <c r="K110" s="454">
        <v>1.0149346461776279E-2</v>
      </c>
      <c r="L110" s="439">
        <v>0.34392742790591985</v>
      </c>
      <c r="M110" s="423">
        <v>0.10876913899383575</v>
      </c>
      <c r="N110" s="423">
        <v>9.9888017917133254E-2</v>
      </c>
      <c r="O110" s="485">
        <v>0.88811210767024973</v>
      </c>
      <c r="P110" s="454">
        <v>5.8278924106172462E-2</v>
      </c>
      <c r="Q110" s="423">
        <v>3.880516640693206E-2</v>
      </c>
      <c r="R110" s="422">
        <v>1.9473757699240404</v>
      </c>
      <c r="S110" s="454">
        <v>6.1882940492792915E-2</v>
      </c>
      <c r="T110" s="454">
        <v>4.6541766051805773E-2</v>
      </c>
      <c r="U110" s="439">
        <v>1.5341174440987142</v>
      </c>
      <c r="V110" s="454">
        <v>0.33724398488765162</v>
      </c>
      <c r="W110" s="423">
        <v>0.35162374020156772</v>
      </c>
      <c r="X110" s="422">
        <v>-1.4379755313916109</v>
      </c>
      <c r="Y110" s="454">
        <v>0.47229356025536778</v>
      </c>
      <c r="Z110" s="423">
        <v>0.46138657484844281</v>
      </c>
      <c r="AA110" s="422">
        <v>1.0906985406924974</v>
      </c>
      <c r="AB110" s="454">
        <v>0.49748499441868921</v>
      </c>
      <c r="AC110" s="454">
        <v>0.47624866799718979</v>
      </c>
      <c r="AD110" s="439">
        <v>2.1236326421499419</v>
      </c>
    </row>
    <row r="111" spans="1:30" x14ac:dyDescent="0.25">
      <c r="A111" s="61"/>
      <c r="B111" s="951"/>
      <c r="C111" s="432" t="s">
        <v>21</v>
      </c>
      <c r="D111" s="74">
        <v>1.2530562347188265E-2</v>
      </c>
      <c r="E111" s="74">
        <v>1.310483870967742E-2</v>
      </c>
      <c r="F111" s="430">
        <v>-5.7427636248915531E-2</v>
      </c>
      <c r="G111" s="69">
        <v>4.4063079777365488E-3</v>
      </c>
      <c r="H111" s="74">
        <v>3.8945299221094017E-3</v>
      </c>
      <c r="I111" s="430">
        <v>5.1177805562714701E-2</v>
      </c>
      <c r="J111" s="69">
        <v>3.8204328441917637E-3</v>
      </c>
      <c r="K111" s="69">
        <v>4.4381681974371371E-3</v>
      </c>
      <c r="L111" s="438">
        <v>-6.1773535324537339E-2</v>
      </c>
      <c r="M111" s="74">
        <v>5.1039119804400977E-2</v>
      </c>
      <c r="N111" s="74">
        <v>5.0067204301075266E-2</v>
      </c>
      <c r="O111" s="430">
        <v>9.7191550332571125E-2</v>
      </c>
      <c r="P111" s="69">
        <v>2.6363305062284653E-2</v>
      </c>
      <c r="Q111" s="74">
        <v>1.3604989727900205E-2</v>
      </c>
      <c r="R111" s="430">
        <v>1.2758315334384449</v>
      </c>
      <c r="S111" s="69">
        <v>2.8747129260928813E-2</v>
      </c>
      <c r="T111" s="69">
        <v>1.2033934502709736E-2</v>
      </c>
      <c r="U111" s="438">
        <v>1.6713194758219079</v>
      </c>
      <c r="V111" s="69">
        <v>0.49022004889975551</v>
      </c>
      <c r="W111" s="74">
        <v>0.51142473118279574</v>
      </c>
      <c r="X111" s="430">
        <v>-2.1204682283040235</v>
      </c>
      <c r="Y111" s="69">
        <v>0.6439090246488206</v>
      </c>
      <c r="Z111" s="74">
        <v>0.6505047369899053</v>
      </c>
      <c r="AA111" s="430">
        <v>-0.65957123410846918</v>
      </c>
      <c r="AB111" s="69">
        <v>0.61568105747035073</v>
      </c>
      <c r="AC111" s="69">
        <v>0.6247512732888223</v>
      </c>
      <c r="AD111" s="438">
        <v>-0.90702158184715609</v>
      </c>
    </row>
    <row r="112" spans="1:30" x14ac:dyDescent="0.25">
      <c r="A112" s="61"/>
      <c r="B112" s="951"/>
      <c r="C112" s="433" t="s">
        <v>22</v>
      </c>
      <c r="D112" s="423">
        <v>1.0875787063537493E-2</v>
      </c>
      <c r="E112" s="423">
        <v>1.0739102969046115E-2</v>
      </c>
      <c r="F112" s="485">
        <v>1.3668409449137803E-2</v>
      </c>
      <c r="G112" s="454">
        <v>8.9248735169199043E-3</v>
      </c>
      <c r="H112" s="423">
        <v>1.0589950872821486E-2</v>
      </c>
      <c r="I112" s="422">
        <v>-0.16650773559015816</v>
      </c>
      <c r="J112" s="454">
        <v>8.7562029809318473E-3</v>
      </c>
      <c r="K112" s="454">
        <v>1.0495897085566398E-2</v>
      </c>
      <c r="L112" s="439">
        <v>-0.1739694104634551</v>
      </c>
      <c r="M112" s="423">
        <v>8.0137378362907838E-2</v>
      </c>
      <c r="N112" s="423">
        <v>6.2539481996209734E-2</v>
      </c>
      <c r="O112" s="485">
        <v>1.7597896366698105</v>
      </c>
      <c r="P112" s="454">
        <v>8.0023388203574825E-2</v>
      </c>
      <c r="Q112" s="423">
        <v>6.7956903996715418E-2</v>
      </c>
      <c r="R112" s="422">
        <v>1.2066484206859407</v>
      </c>
      <c r="S112" s="454">
        <v>7.9703165047045638E-2</v>
      </c>
      <c r="T112" s="454">
        <v>6.900855696691649E-2</v>
      </c>
      <c r="U112" s="439">
        <v>1.0694608080129147</v>
      </c>
      <c r="V112" s="454">
        <v>0.67143674871207781</v>
      </c>
      <c r="W112" s="423">
        <v>0.6948831332912192</v>
      </c>
      <c r="X112" s="422">
        <v>-2.3446384579141388</v>
      </c>
      <c r="Y112" s="454">
        <v>0.75357928844638988</v>
      </c>
      <c r="Z112" s="423">
        <v>0.78914954766185774</v>
      </c>
      <c r="AA112" s="422">
        <v>-3.5570259215467859</v>
      </c>
      <c r="AB112" s="454">
        <v>0.75900239188517549</v>
      </c>
      <c r="AC112" s="454">
        <v>0.78999339419600134</v>
      </c>
      <c r="AD112" s="439">
        <v>-3.0991002310825855</v>
      </c>
    </row>
    <row r="113" spans="1:30" x14ac:dyDescent="0.25">
      <c r="A113" s="61"/>
      <c r="B113" s="951"/>
      <c r="C113" s="432" t="s">
        <v>23</v>
      </c>
      <c r="D113" s="74">
        <v>5.7994579945799457E-2</v>
      </c>
      <c r="E113" s="74">
        <v>3.7859666834931853E-2</v>
      </c>
      <c r="F113" s="430">
        <v>2.0134913110867605</v>
      </c>
      <c r="G113" s="69">
        <v>6.6184719859130867E-2</v>
      </c>
      <c r="H113" s="74">
        <v>1.4180215961275909E-2</v>
      </c>
      <c r="I113" s="430">
        <v>5.2004503897854955</v>
      </c>
      <c r="J113" s="69">
        <v>6.3068399920512913E-2</v>
      </c>
      <c r="K113" s="69">
        <v>1.334081760567642E-2</v>
      </c>
      <c r="L113" s="438">
        <v>4.9727582314836498</v>
      </c>
      <c r="M113" s="74">
        <v>4.8780487804878049E-3</v>
      </c>
      <c r="N113" s="74">
        <v>3.5335689045936395E-3</v>
      </c>
      <c r="O113" s="430">
        <v>0.13444798758941653</v>
      </c>
      <c r="P113" s="69">
        <v>8.9157682791824236E-4</v>
      </c>
      <c r="Q113" s="74">
        <v>1.3652724339084025E-3</v>
      </c>
      <c r="R113" s="430">
        <v>-4.7369560599016015E-2</v>
      </c>
      <c r="S113" s="69">
        <v>7.8257916280399993E-4</v>
      </c>
      <c r="T113" s="69">
        <v>1.5583831047714485E-3</v>
      </c>
      <c r="U113" s="438">
        <v>-7.7580394196744853E-2</v>
      </c>
      <c r="V113" s="69">
        <v>4.3902439024390241E-2</v>
      </c>
      <c r="W113" s="74">
        <v>6.3604240282685506E-2</v>
      </c>
      <c r="X113" s="430">
        <v>-1.9701801258295264</v>
      </c>
      <c r="Y113" s="69">
        <v>5.7863336131893935E-2</v>
      </c>
      <c r="Z113" s="74">
        <v>9.9432170783169918E-2</v>
      </c>
      <c r="AA113" s="430">
        <v>-4.1568834651275983</v>
      </c>
      <c r="AB113" s="69">
        <v>6.4906587419783238E-2</v>
      </c>
      <c r="AC113" s="69">
        <v>0.10102396820752815</v>
      </c>
      <c r="AD113" s="438">
        <v>-3.6117380787744917</v>
      </c>
    </row>
    <row r="114" spans="1:30" ht="14.25" thickBot="1" x14ac:dyDescent="0.3">
      <c r="A114" s="61"/>
      <c r="B114" s="949"/>
      <c r="C114" s="434" t="s">
        <v>24</v>
      </c>
      <c r="D114" s="455">
        <v>0</v>
      </c>
      <c r="E114" s="455">
        <v>0</v>
      </c>
      <c r="F114" s="425">
        <v>0</v>
      </c>
      <c r="G114" s="456">
        <v>0</v>
      </c>
      <c r="H114" s="455">
        <v>0</v>
      </c>
      <c r="I114" s="425">
        <v>0</v>
      </c>
      <c r="J114" s="456">
        <v>0</v>
      </c>
      <c r="K114" s="456">
        <v>0</v>
      </c>
      <c r="L114" s="440">
        <v>0</v>
      </c>
      <c r="M114" s="455">
        <v>0</v>
      </c>
      <c r="N114" s="455">
        <v>2.0408163265306121E-2</v>
      </c>
      <c r="O114" s="425">
        <v>-2.0408163265306123</v>
      </c>
      <c r="P114" s="456">
        <v>0</v>
      </c>
      <c r="Q114" s="455">
        <v>2.9411764705882353E-2</v>
      </c>
      <c r="R114" s="425">
        <v>-2.9411764705882351</v>
      </c>
      <c r="S114" s="456">
        <v>0</v>
      </c>
      <c r="T114" s="456">
        <v>3.4957193890954787E-2</v>
      </c>
      <c r="U114" s="440">
        <v>-3.4957193890954787</v>
      </c>
      <c r="V114" s="456">
        <v>0.53333333333333333</v>
      </c>
      <c r="W114" s="455">
        <v>0.44897959183673469</v>
      </c>
      <c r="X114" s="425">
        <v>8.4353741496598627</v>
      </c>
      <c r="Y114" s="456">
        <v>0.45454545454545453</v>
      </c>
      <c r="Z114" s="455">
        <v>0.4264705882352941</v>
      </c>
      <c r="AA114" s="425">
        <v>2.8074866310160429</v>
      </c>
      <c r="AB114" s="456">
        <v>0.56019457267354067</v>
      </c>
      <c r="AC114" s="456">
        <v>0.4811103316965627</v>
      </c>
      <c r="AD114" s="440">
        <v>7.9084240976977966</v>
      </c>
    </row>
    <row r="115" spans="1:30" ht="14.25" thickBot="1" x14ac:dyDescent="0.3">
      <c r="A115" s="61"/>
      <c r="B115" s="952" t="s">
        <v>50</v>
      </c>
      <c r="C115" s="952"/>
      <c r="D115" s="24">
        <v>2.4800796812749003E-2</v>
      </c>
      <c r="E115" s="24">
        <v>2.0618556701030927E-2</v>
      </c>
      <c r="F115" s="464">
        <v>0.41822401117180763</v>
      </c>
      <c r="G115" s="24">
        <v>1.6084022193047848E-2</v>
      </c>
      <c r="H115" s="24">
        <v>7.4142900260991528E-3</v>
      </c>
      <c r="I115" s="464">
        <v>0.8669732166948696</v>
      </c>
      <c r="J115" s="24">
        <v>1.011033475058E-2</v>
      </c>
      <c r="K115" s="24">
        <v>6.6020292515820631E-3</v>
      </c>
      <c r="L115" s="464">
        <v>0.35083054989979368</v>
      </c>
      <c r="M115" s="24">
        <v>7.4501992031872508E-2</v>
      </c>
      <c r="N115" s="24">
        <v>6.904092471102781E-2</v>
      </c>
      <c r="O115" s="464">
        <v>0.5461067320844698</v>
      </c>
      <c r="P115" s="24">
        <v>3.2073484233743899E-2</v>
      </c>
      <c r="Q115" s="24">
        <v>2.2335193613105209E-2</v>
      </c>
      <c r="R115" s="464">
        <v>0.97382906206386899</v>
      </c>
      <c r="S115" s="24">
        <v>4.6345982453351302E-2</v>
      </c>
      <c r="T115" s="24">
        <v>2.5886094489960473E-2</v>
      </c>
      <c r="U115" s="464">
        <v>2.045988796339083</v>
      </c>
      <c r="V115" s="24">
        <v>0.33934262948207172</v>
      </c>
      <c r="W115" s="24">
        <v>0.35207747578881599</v>
      </c>
      <c r="X115" s="464">
        <v>-1.2734846306744263</v>
      </c>
      <c r="Y115" s="24">
        <v>0.49924571785449612</v>
      </c>
      <c r="Z115" s="24">
        <v>0.50630699942593704</v>
      </c>
      <c r="AA115" s="464">
        <v>-0.70612815714409249</v>
      </c>
      <c r="AB115" s="24">
        <v>0.60230569287086433</v>
      </c>
      <c r="AC115" s="24">
        <v>0.58304602825062846</v>
      </c>
      <c r="AD115" s="483">
        <v>1.9259664620235872</v>
      </c>
    </row>
    <row r="116" spans="1:30" ht="14.25" thickBot="1" x14ac:dyDescent="0.3">
      <c r="A116" s="686"/>
      <c r="B116" s="983" t="s">
        <v>51</v>
      </c>
      <c r="C116" s="984"/>
      <c r="D116" s="52">
        <v>2.364951084644832E-2</v>
      </c>
      <c r="E116" s="52">
        <v>2.021276595744681E-2</v>
      </c>
      <c r="F116" s="470">
        <v>0.34367448890015095</v>
      </c>
      <c r="G116" s="486">
        <v>1.4449579703965402E-2</v>
      </c>
      <c r="H116" s="52">
        <v>6.9958216736305439E-3</v>
      </c>
      <c r="I116" s="470">
        <v>0.74537580303348583</v>
      </c>
      <c r="J116" s="52">
        <v>5.6045164100634324E-3</v>
      </c>
      <c r="K116" s="52">
        <v>4.1542019210297557E-3</v>
      </c>
      <c r="L116" s="470">
        <v>0.14503144890336767</v>
      </c>
      <c r="M116" s="52">
        <v>8.6005954912803065E-2</v>
      </c>
      <c r="N116" s="52">
        <v>7.8723404255319152E-2</v>
      </c>
      <c r="O116" s="470">
        <v>0.72825506574839127</v>
      </c>
      <c r="P116" s="486">
        <v>3.5026573064506301E-2</v>
      </c>
      <c r="Q116" s="52">
        <v>2.5778114931211956E-2</v>
      </c>
      <c r="R116" s="470">
        <v>0.9248458133294345</v>
      </c>
      <c r="S116" s="52">
        <v>4.9107266159897814E-2</v>
      </c>
      <c r="T116" s="52">
        <v>3.6338376561608536E-2</v>
      </c>
      <c r="U116" s="470">
        <v>1.2768889598289277</v>
      </c>
      <c r="V116" s="52">
        <v>0.35133985538068907</v>
      </c>
      <c r="W116" s="52">
        <v>0.36817375886524822</v>
      </c>
      <c r="X116" s="470">
        <v>-1.6833903484559154</v>
      </c>
      <c r="Y116" s="486">
        <v>0.52098624901017243</v>
      </c>
      <c r="Z116" s="52">
        <v>0.52782995361674401</v>
      </c>
      <c r="AA116" s="470">
        <v>-0.68437046065715768</v>
      </c>
      <c r="AB116" s="52">
        <v>0.65190796701694587</v>
      </c>
      <c r="AC116" s="52">
        <v>0.64373648972590702</v>
      </c>
      <c r="AD116" s="487">
        <v>0.81714772910388422</v>
      </c>
    </row>
  </sheetData>
  <mergeCells count="68">
    <mergeCell ref="J5:L5"/>
    <mergeCell ref="M5:O5"/>
    <mergeCell ref="P5:R5"/>
    <mergeCell ref="S34:U34"/>
    <mergeCell ref="AB5:AD5"/>
    <mergeCell ref="V33:AD33"/>
    <mergeCell ref="AB34:AD34"/>
    <mergeCell ref="Y34:AA34"/>
    <mergeCell ref="V34:X34"/>
    <mergeCell ref="M4:U4"/>
    <mergeCell ref="M62:U62"/>
    <mergeCell ref="V4:AD4"/>
    <mergeCell ref="D33:L33"/>
    <mergeCell ref="M33:U33"/>
    <mergeCell ref="D34:F34"/>
    <mergeCell ref="G34:I34"/>
    <mergeCell ref="J34:L34"/>
    <mergeCell ref="M34:O34"/>
    <mergeCell ref="P34:R34"/>
    <mergeCell ref="S5:U5"/>
    <mergeCell ref="V5:X5"/>
    <mergeCell ref="Y5:AA5"/>
    <mergeCell ref="D4:L4"/>
    <mergeCell ref="D5:F5"/>
    <mergeCell ref="G5:I5"/>
    <mergeCell ref="B116:C116"/>
    <mergeCell ref="B115:C115"/>
    <mergeCell ref="B76:C76"/>
    <mergeCell ref="B77:B85"/>
    <mergeCell ref="B19:B27"/>
    <mergeCell ref="B36:B46"/>
    <mergeCell ref="B94:B104"/>
    <mergeCell ref="B105:C105"/>
    <mergeCell ref="B106:B114"/>
    <mergeCell ref="B47:C47"/>
    <mergeCell ref="B48:B56"/>
    <mergeCell ref="B57:C57"/>
    <mergeCell ref="B58:C58"/>
    <mergeCell ref="B86:C86"/>
    <mergeCell ref="B87:C87"/>
    <mergeCell ref="B65:B75"/>
    <mergeCell ref="B7:B17"/>
    <mergeCell ref="B18:C18"/>
    <mergeCell ref="B28:C28"/>
    <mergeCell ref="B29:C29"/>
    <mergeCell ref="J92:L92"/>
    <mergeCell ref="D62:L62"/>
    <mergeCell ref="D92:F92"/>
    <mergeCell ref="G92:I92"/>
    <mergeCell ref="D63:F63"/>
    <mergeCell ref="G63:I63"/>
    <mergeCell ref="D91:L91"/>
    <mergeCell ref="V62:AD62"/>
    <mergeCell ref="AB63:AD63"/>
    <mergeCell ref="S92:U92"/>
    <mergeCell ref="V92:X92"/>
    <mergeCell ref="J63:L63"/>
    <mergeCell ref="V63:X63"/>
    <mergeCell ref="AB92:AD92"/>
    <mergeCell ref="M91:U91"/>
    <mergeCell ref="V91:AD91"/>
    <mergeCell ref="M63:O63"/>
    <mergeCell ref="P63:R63"/>
    <mergeCell ref="S63:U63"/>
    <mergeCell ref="Y92:AA92"/>
    <mergeCell ref="M92:O92"/>
    <mergeCell ref="P92:R92"/>
    <mergeCell ref="Y63:AA63"/>
  </mergeCells>
  <conditionalFormatting sqref="F7:F29 I7:I29 L7:L29 O7:O29 R7:R29 U7:U29 X7:X29 AA7:AA29 AD7:AD29">
    <cfRule type="cellIs" dxfId="21" priority="24" operator="between">
      <formula>-1</formula>
      <formula>1</formula>
    </cfRule>
  </conditionalFormatting>
  <conditionalFormatting sqref="F36:F58 I36:I58 L36:L58 O36:O58 R36:R58 U36:U58 X36:X58 AA36:AA58 AD36:AD58">
    <cfRule type="cellIs" dxfId="20" priority="3" operator="between">
      <formula>-1</formula>
      <formula>1</formula>
    </cfRule>
  </conditionalFormatting>
  <conditionalFormatting sqref="F65:F87 I65:I87 L65:L87 O65:O87 R65:R87 U65:U87 X65:X87 AA65:AA87 AD65:AD87">
    <cfRule type="cellIs" dxfId="19" priority="2" operator="between">
      <formula>-1</formula>
      <formula>1</formula>
    </cfRule>
  </conditionalFormatting>
  <conditionalFormatting sqref="F94:F116 I94:I116 L94:L116 O94:O116 R94:R116 U94:U116 X94:X116 AA94:AA116 AD94:AD116">
    <cfRule type="cellIs" dxfId="18" priority="1" operator="between">
      <formula>-1</formula>
      <formula>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877A-3A7D-4B90-8683-F9059FED0556}">
  <dimension ref="A1:AO87"/>
  <sheetViews>
    <sheetView showGridLines="0" zoomScale="70" zoomScaleNormal="70" workbookViewId="0"/>
  </sheetViews>
  <sheetFormatPr baseColWidth="10" defaultColWidth="11.42578125" defaultRowHeight="13.5" x14ac:dyDescent="0.25"/>
  <cols>
    <col min="1" max="1" width="4.140625" style="2" customWidth="1"/>
    <col min="2" max="2" width="15.7109375" style="2" customWidth="1"/>
    <col min="3" max="3" width="21.7109375" style="2" bestFit="1" customWidth="1"/>
    <col min="4" max="5" width="11.42578125" style="2"/>
    <col min="6" max="6" width="11.7109375" style="2" customWidth="1"/>
    <col min="7" max="14" width="11.42578125" style="2"/>
    <col min="15" max="15" width="11.7109375" style="2" customWidth="1"/>
    <col min="16" max="23" width="11.42578125" style="2"/>
    <col min="24" max="24" width="11.7109375" style="2" customWidth="1"/>
    <col min="25" max="16384" width="11.42578125" style="2"/>
  </cols>
  <sheetData>
    <row r="1" spans="1:41" ht="15" x14ac:dyDescent="0.25">
      <c r="B1" s="459"/>
      <c r="C1" s="418"/>
    </row>
    <row r="2" spans="1:41" x14ac:dyDescent="0.25">
      <c r="B2" s="419"/>
    </row>
    <row r="3" spans="1:41" ht="14.25" thickBot="1" x14ac:dyDescent="0.3">
      <c r="D3" s="418"/>
      <c r="E3" s="418"/>
      <c r="F3" s="418"/>
      <c r="G3" s="418"/>
      <c r="H3" s="418"/>
      <c r="I3" s="418"/>
      <c r="J3" s="418"/>
      <c r="K3" s="418"/>
      <c r="L3" s="418"/>
      <c r="M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418"/>
      <c r="AL3" s="418"/>
      <c r="AM3" s="418"/>
      <c r="AN3" s="418"/>
      <c r="AO3" s="418"/>
    </row>
    <row r="4" spans="1:41" ht="30" customHeight="1" thickBot="1" x14ac:dyDescent="0.3">
      <c r="C4" s="61"/>
      <c r="D4" s="985" t="s">
        <v>78</v>
      </c>
      <c r="E4" s="975"/>
      <c r="F4" s="975"/>
      <c r="G4" s="975"/>
      <c r="H4" s="975"/>
      <c r="I4" s="975"/>
      <c r="J4" s="975"/>
      <c r="K4" s="975"/>
      <c r="L4" s="975"/>
      <c r="M4" s="975"/>
      <c r="N4" s="975"/>
      <c r="O4" s="976"/>
      <c r="AN4" s="647"/>
      <c r="AO4" s="480"/>
    </row>
    <row r="5" spans="1:41" ht="22.5" customHeight="1" thickBot="1" x14ac:dyDescent="0.3">
      <c r="C5" s="61"/>
      <c r="D5" s="987" t="s">
        <v>121</v>
      </c>
      <c r="E5" s="978"/>
      <c r="F5" s="986"/>
      <c r="G5" s="977" t="s">
        <v>119</v>
      </c>
      <c r="H5" s="978"/>
      <c r="I5" s="986"/>
      <c r="J5" s="977" t="s">
        <v>33</v>
      </c>
      <c r="K5" s="978"/>
      <c r="L5" s="986"/>
      <c r="M5" s="978" t="s">
        <v>122</v>
      </c>
      <c r="N5" s="978"/>
      <c r="O5" s="979"/>
      <c r="AN5" s="648"/>
      <c r="AO5" s="648"/>
    </row>
    <row r="6" spans="1:41" ht="14.25" thickBot="1" x14ac:dyDescent="0.3">
      <c r="C6" s="62"/>
      <c r="D6" s="448">
        <v>2024</v>
      </c>
      <c r="E6" s="436">
        <v>2023</v>
      </c>
      <c r="F6" s="449" t="s">
        <v>328</v>
      </c>
      <c r="G6" s="449">
        <v>2024</v>
      </c>
      <c r="H6" s="449">
        <v>2023</v>
      </c>
      <c r="I6" s="449" t="s">
        <v>328</v>
      </c>
      <c r="J6" s="436">
        <v>2024</v>
      </c>
      <c r="K6" s="436">
        <v>2023</v>
      </c>
      <c r="L6" s="449" t="s">
        <v>328</v>
      </c>
      <c r="M6" s="436">
        <v>2024</v>
      </c>
      <c r="N6" s="436">
        <v>2023</v>
      </c>
      <c r="O6" s="450" t="s">
        <v>328</v>
      </c>
      <c r="AN6" s="644"/>
      <c r="AO6" s="644"/>
    </row>
    <row r="7" spans="1:41" ht="13.5" customHeight="1" x14ac:dyDescent="0.25">
      <c r="B7" s="950" t="s">
        <v>175</v>
      </c>
      <c r="C7" s="431" t="s">
        <v>4</v>
      </c>
      <c r="D7" s="446">
        <v>1</v>
      </c>
      <c r="E7" s="446">
        <v>0.967741935483871</v>
      </c>
      <c r="F7" s="445">
        <v>3.2258064516129004</v>
      </c>
      <c r="G7" s="453">
        <v>1</v>
      </c>
      <c r="H7" s="735" t="s">
        <v>114</v>
      </c>
      <c r="I7" s="735" t="s">
        <v>114</v>
      </c>
      <c r="J7" s="453">
        <v>1</v>
      </c>
      <c r="K7" s="446">
        <v>0.97533908754623921</v>
      </c>
      <c r="L7" s="445">
        <v>2.4660912453760786</v>
      </c>
      <c r="M7" s="453">
        <v>1</v>
      </c>
      <c r="N7" s="453">
        <v>0.97889876081365446</v>
      </c>
      <c r="O7" s="447">
        <v>2.1101239186345544</v>
      </c>
      <c r="AN7" s="645"/>
      <c r="AO7" s="645"/>
    </row>
    <row r="8" spans="1:41" x14ac:dyDescent="0.25">
      <c r="B8" s="948"/>
      <c r="C8" s="432" t="s">
        <v>5</v>
      </c>
      <c r="D8" s="74">
        <v>0.88888888888888884</v>
      </c>
      <c r="E8" s="74">
        <v>0.81818181818181823</v>
      </c>
      <c r="F8" s="430">
        <v>7.0707070707070603</v>
      </c>
      <c r="G8" s="69">
        <v>0.875</v>
      </c>
      <c r="H8" s="736" t="s">
        <v>114</v>
      </c>
      <c r="I8" s="736" t="s">
        <v>114</v>
      </c>
      <c r="J8" s="69">
        <v>0.99300699300699302</v>
      </c>
      <c r="K8" s="74">
        <v>0.96363636363636362</v>
      </c>
      <c r="L8" s="430">
        <v>2.9370629370629397</v>
      </c>
      <c r="M8" s="69">
        <v>0.98678229020790698</v>
      </c>
      <c r="N8" s="69">
        <v>0.95002130417833863</v>
      </c>
      <c r="O8" s="438">
        <v>3.6760986029568343</v>
      </c>
      <c r="AN8" s="645"/>
      <c r="AO8" s="645"/>
    </row>
    <row r="9" spans="1:41" x14ac:dyDescent="0.25">
      <c r="B9" s="948"/>
      <c r="C9" s="433" t="s">
        <v>6</v>
      </c>
      <c r="D9" s="423">
        <v>0.86315789473684212</v>
      </c>
      <c r="E9" s="423">
        <v>0.81632653061224492</v>
      </c>
      <c r="F9" s="485">
        <v>4.6831364124597208</v>
      </c>
      <c r="G9" s="454">
        <v>0.86301369863013699</v>
      </c>
      <c r="H9" s="737" t="s">
        <v>114</v>
      </c>
      <c r="I9" s="737" t="s">
        <v>114</v>
      </c>
      <c r="J9" s="454">
        <v>0.89711934156378603</v>
      </c>
      <c r="K9" s="423">
        <v>0.85051546391752575</v>
      </c>
      <c r="L9" s="485">
        <v>4.6603877646260283</v>
      </c>
      <c r="M9" s="454">
        <v>0.90672936319064135</v>
      </c>
      <c r="N9" s="454">
        <v>0.79448027314112291</v>
      </c>
      <c r="O9" s="488">
        <v>11.224909004951844</v>
      </c>
      <c r="AN9" s="645"/>
      <c r="AO9" s="645"/>
    </row>
    <row r="10" spans="1:41" x14ac:dyDescent="0.25">
      <c r="B10" s="948"/>
      <c r="C10" s="432" t="s">
        <v>43</v>
      </c>
      <c r="D10" s="74">
        <v>0</v>
      </c>
      <c r="E10" s="74">
        <v>0</v>
      </c>
      <c r="F10" s="430">
        <v>0</v>
      </c>
      <c r="G10" s="69">
        <v>0</v>
      </c>
      <c r="H10" s="736" t="s">
        <v>114</v>
      </c>
      <c r="I10" s="736" t="s">
        <v>114</v>
      </c>
      <c r="J10" s="69">
        <v>0</v>
      </c>
      <c r="K10" s="74">
        <v>0</v>
      </c>
      <c r="L10" s="430">
        <v>0</v>
      </c>
      <c r="M10" s="69">
        <v>0</v>
      </c>
      <c r="N10" s="69">
        <v>0</v>
      </c>
      <c r="O10" s="438">
        <v>0</v>
      </c>
      <c r="AN10" s="645"/>
      <c r="AO10" s="645"/>
    </row>
    <row r="11" spans="1:41" x14ac:dyDescent="0.25">
      <c r="B11" s="948"/>
      <c r="C11" s="433" t="s">
        <v>8</v>
      </c>
      <c r="D11" s="423">
        <v>0</v>
      </c>
      <c r="E11" s="423">
        <v>0.1111111111111111</v>
      </c>
      <c r="F11" s="485">
        <v>-11.111111111111111</v>
      </c>
      <c r="G11" s="454">
        <v>0</v>
      </c>
      <c r="H11" s="737" t="s">
        <v>114</v>
      </c>
      <c r="I11" s="737" t="s">
        <v>114</v>
      </c>
      <c r="J11" s="454">
        <v>0</v>
      </c>
      <c r="K11" s="423">
        <v>0.14285714285714285</v>
      </c>
      <c r="L11" s="485">
        <v>-14.285714285714285</v>
      </c>
      <c r="M11" s="454">
        <v>0</v>
      </c>
      <c r="N11" s="454">
        <v>0.23570948217888363</v>
      </c>
      <c r="O11" s="488">
        <v>-23.570948217888361</v>
      </c>
      <c r="AN11" s="645"/>
      <c r="AO11" s="645"/>
    </row>
    <row r="12" spans="1:41" x14ac:dyDescent="0.25">
      <c r="B12" s="948"/>
      <c r="C12" s="432" t="s">
        <v>9</v>
      </c>
      <c r="D12" s="74">
        <v>0.62031746031746027</v>
      </c>
      <c r="E12" s="74">
        <v>0.54099244875943908</v>
      </c>
      <c r="F12" s="430">
        <v>7.9325011558021181</v>
      </c>
      <c r="G12" s="69">
        <v>0.54842931937172779</v>
      </c>
      <c r="H12" s="736" t="s">
        <v>114</v>
      </c>
      <c r="I12" s="736" t="s">
        <v>114</v>
      </c>
      <c r="J12" s="69">
        <v>0.72792149866190903</v>
      </c>
      <c r="K12" s="74">
        <v>0.72963939365408159</v>
      </c>
      <c r="L12" s="430">
        <v>-0.17178949921725639</v>
      </c>
      <c r="M12" s="69">
        <v>0.72618874279094203</v>
      </c>
      <c r="N12" s="69">
        <v>0.72292395914923879</v>
      </c>
      <c r="O12" s="438">
        <v>0.32647836417032394</v>
      </c>
      <c r="AN12" s="645"/>
      <c r="AO12" s="645"/>
    </row>
    <row r="13" spans="1:41" x14ac:dyDescent="0.25">
      <c r="B13" s="948"/>
      <c r="C13" s="433" t="s">
        <v>10</v>
      </c>
      <c r="D13" s="423">
        <v>1</v>
      </c>
      <c r="E13" s="423">
        <v>0.484375</v>
      </c>
      <c r="F13" s="485">
        <v>51.5625</v>
      </c>
      <c r="G13" s="454">
        <v>1</v>
      </c>
      <c r="H13" s="737" t="s">
        <v>114</v>
      </c>
      <c r="I13" s="737" t="s">
        <v>114</v>
      </c>
      <c r="J13" s="454">
        <v>1</v>
      </c>
      <c r="K13" s="423">
        <v>0.45</v>
      </c>
      <c r="L13" s="485">
        <v>55.000000000000007</v>
      </c>
      <c r="M13" s="454">
        <v>1</v>
      </c>
      <c r="N13" s="454">
        <v>0.47437540226522068</v>
      </c>
      <c r="O13" s="488">
        <v>52.562459773477933</v>
      </c>
      <c r="AN13" s="645"/>
      <c r="AO13" s="645"/>
    </row>
    <row r="14" spans="1:41" x14ac:dyDescent="0.25">
      <c r="B14" s="948"/>
      <c r="C14" s="432" t="s">
        <v>11</v>
      </c>
      <c r="D14" s="74">
        <v>1</v>
      </c>
      <c r="E14" s="74">
        <v>0.5</v>
      </c>
      <c r="F14" s="430">
        <v>50</v>
      </c>
      <c r="G14" s="69">
        <v>1</v>
      </c>
      <c r="H14" s="736" t="s">
        <v>114</v>
      </c>
      <c r="I14" s="736" t="s">
        <v>114</v>
      </c>
      <c r="J14" s="69">
        <v>1</v>
      </c>
      <c r="K14" s="74">
        <v>0.4</v>
      </c>
      <c r="L14" s="430">
        <v>60</v>
      </c>
      <c r="M14" s="69">
        <v>1</v>
      </c>
      <c r="N14" s="69">
        <v>0.4409790761942361</v>
      </c>
      <c r="O14" s="438">
        <v>55.902092380576399</v>
      </c>
      <c r="AN14" s="645"/>
      <c r="AO14" s="645"/>
    </row>
    <row r="15" spans="1:41" x14ac:dyDescent="0.25">
      <c r="B15" s="948"/>
      <c r="C15" s="433" t="s">
        <v>46</v>
      </c>
      <c r="D15" s="423">
        <v>0.4810549777117385</v>
      </c>
      <c r="E15" s="423">
        <v>0.47295785154792985</v>
      </c>
      <c r="F15" s="485">
        <v>0.80971261638086434</v>
      </c>
      <c r="G15" s="454">
        <v>0.43812532912058977</v>
      </c>
      <c r="H15" s="737" t="s">
        <v>114</v>
      </c>
      <c r="I15" s="737" t="s">
        <v>114</v>
      </c>
      <c r="J15" s="454">
        <v>0.53323534429585695</v>
      </c>
      <c r="K15" s="423">
        <v>0.5408993341809879</v>
      </c>
      <c r="L15" s="485">
        <v>-0.76639898851309507</v>
      </c>
      <c r="M15" s="454">
        <v>0.56049220526756627</v>
      </c>
      <c r="N15" s="454">
        <v>0.57484317333185941</v>
      </c>
      <c r="O15" s="488">
        <v>-1.4350968064293146</v>
      </c>
      <c r="AN15" s="645"/>
      <c r="AO15" s="645"/>
    </row>
    <row r="16" spans="1:41" x14ac:dyDescent="0.25">
      <c r="A16" s="61"/>
      <c r="B16" s="951"/>
      <c r="C16" s="432" t="s">
        <v>13</v>
      </c>
      <c r="D16" s="74">
        <v>0.47479197258932943</v>
      </c>
      <c r="E16" s="74">
        <v>0.46419236800836383</v>
      </c>
      <c r="F16" s="430">
        <v>1.0599604580965594</v>
      </c>
      <c r="G16" s="69">
        <v>0.44300278035217794</v>
      </c>
      <c r="H16" s="736" t="s">
        <v>114</v>
      </c>
      <c r="I16" s="736" t="s">
        <v>114</v>
      </c>
      <c r="J16" s="69">
        <v>0.71538152533618993</v>
      </c>
      <c r="K16" s="74">
        <v>0.71341715365090608</v>
      </c>
      <c r="L16" s="430">
        <v>0.196437168528385</v>
      </c>
      <c r="M16" s="69">
        <v>0.66968642870544026</v>
      </c>
      <c r="N16" s="69">
        <v>0.65831920799862442</v>
      </c>
      <c r="O16" s="438">
        <v>1.1367220706815839</v>
      </c>
      <c r="AN16" s="645"/>
      <c r="AO16" s="645"/>
    </row>
    <row r="17" spans="1:41" ht="14.25" thickBot="1" x14ac:dyDescent="0.3">
      <c r="A17" s="61"/>
      <c r="B17" s="949"/>
      <c r="C17" s="434" t="s">
        <v>14</v>
      </c>
      <c r="D17" s="455">
        <v>1</v>
      </c>
      <c r="E17" s="455">
        <v>0.5</v>
      </c>
      <c r="F17" s="425">
        <v>50</v>
      </c>
      <c r="G17" s="456">
        <v>1</v>
      </c>
      <c r="H17" s="738" t="s">
        <v>114</v>
      </c>
      <c r="I17" s="738" t="s">
        <v>114</v>
      </c>
      <c r="J17" s="456">
        <v>1</v>
      </c>
      <c r="K17" s="455">
        <v>0.7142857142857143</v>
      </c>
      <c r="L17" s="425">
        <v>28.571428571428569</v>
      </c>
      <c r="M17" s="456">
        <v>1</v>
      </c>
      <c r="N17" s="456">
        <v>0.77783842794759828</v>
      </c>
      <c r="O17" s="440">
        <v>22.216157205240172</v>
      </c>
      <c r="AN17" s="645"/>
      <c r="AO17" s="645"/>
    </row>
    <row r="18" spans="1:41" ht="14.25" thickBot="1" x14ac:dyDescent="0.3">
      <c r="A18" s="61"/>
      <c r="B18" s="952" t="s">
        <v>175</v>
      </c>
      <c r="C18" s="952"/>
      <c r="D18" s="24">
        <v>0.48705222270176951</v>
      </c>
      <c r="E18" s="24">
        <v>0.47125454156871127</v>
      </c>
      <c r="F18" s="464">
        <v>1.5797681133058239</v>
      </c>
      <c r="G18" s="24">
        <v>0.44926993635342566</v>
      </c>
      <c r="H18" s="748" t="s">
        <v>114</v>
      </c>
      <c r="I18" s="748" t="s">
        <v>114</v>
      </c>
      <c r="J18" s="24">
        <v>0.6188267452235614</v>
      </c>
      <c r="K18" s="24">
        <v>0.63113259725095761</v>
      </c>
      <c r="L18" s="464">
        <v>-1.2305852027396202</v>
      </c>
      <c r="M18" s="24">
        <v>0.61361988986758531</v>
      </c>
      <c r="N18" s="24">
        <v>0.63175095365384437</v>
      </c>
      <c r="O18" s="483">
        <v>-1.8131063786259061</v>
      </c>
      <c r="AN18" s="646"/>
      <c r="AO18" s="646"/>
    </row>
    <row r="19" spans="1:41" ht="13.5" customHeight="1" x14ac:dyDescent="0.25">
      <c r="A19" s="61"/>
      <c r="B19" s="947" t="s">
        <v>47</v>
      </c>
      <c r="C19" s="435" t="s">
        <v>16</v>
      </c>
      <c r="D19" s="446">
        <v>0.39052583862194018</v>
      </c>
      <c r="E19" s="446">
        <v>0.38856611666279339</v>
      </c>
      <c r="F19" s="422">
        <v>0.19597219591467874</v>
      </c>
      <c r="G19" s="453">
        <v>0.33707380233059991</v>
      </c>
      <c r="H19" s="735" t="s">
        <v>114</v>
      </c>
      <c r="I19" s="735" t="s">
        <v>114</v>
      </c>
      <c r="J19" s="453">
        <v>0.4798897272199652</v>
      </c>
      <c r="K19" s="446">
        <v>0.49493599334995841</v>
      </c>
      <c r="L19" s="422">
        <v>-1.5046266129993213</v>
      </c>
      <c r="M19" s="453">
        <v>0.3928368610082601</v>
      </c>
      <c r="N19" s="453">
        <v>0.4055074025674158</v>
      </c>
      <c r="O19" s="482">
        <v>-1.2670541559155701</v>
      </c>
      <c r="AN19" s="645"/>
      <c r="AO19" s="645"/>
    </row>
    <row r="20" spans="1:41" x14ac:dyDescent="0.25">
      <c r="A20" s="61"/>
      <c r="B20" s="951"/>
      <c r="C20" s="432" t="s">
        <v>17</v>
      </c>
      <c r="D20" s="74">
        <v>0.89069616135328566</v>
      </c>
      <c r="E20" s="74">
        <v>0.83280757097791802</v>
      </c>
      <c r="F20" s="430">
        <v>5.7888590375367643</v>
      </c>
      <c r="G20" s="69">
        <v>0.82839506172839505</v>
      </c>
      <c r="H20" s="736" t="s">
        <v>114</v>
      </c>
      <c r="I20" s="736" t="s">
        <v>114</v>
      </c>
      <c r="J20" s="69">
        <v>0.86881825325854267</v>
      </c>
      <c r="K20" s="74">
        <v>0.82947171190933189</v>
      </c>
      <c r="L20" s="430">
        <v>3.9346541349210784</v>
      </c>
      <c r="M20" s="69">
        <v>0.82671780287667862</v>
      </c>
      <c r="N20" s="69">
        <v>0.75295883418552734</v>
      </c>
      <c r="O20" s="438">
        <v>7.3758968691151283</v>
      </c>
      <c r="AN20" s="645"/>
      <c r="AO20" s="645"/>
    </row>
    <row r="21" spans="1:41" x14ac:dyDescent="0.25">
      <c r="A21" s="61"/>
      <c r="B21" s="951"/>
      <c r="C21" s="433" t="s">
        <v>49</v>
      </c>
      <c r="D21" s="423">
        <v>0.97875166002656044</v>
      </c>
      <c r="E21" s="423">
        <v>0.98097502972651607</v>
      </c>
      <c r="F21" s="485">
        <v>-0.22233696999556241</v>
      </c>
      <c r="G21" s="454">
        <v>0.97355769230769229</v>
      </c>
      <c r="H21" s="737" t="s">
        <v>114</v>
      </c>
      <c r="I21" s="737" t="s">
        <v>114</v>
      </c>
      <c r="J21" s="454">
        <v>0.99796300555245265</v>
      </c>
      <c r="K21" s="423">
        <v>0.99339606745213926</v>
      </c>
      <c r="L21" s="485">
        <v>0.45669381003133891</v>
      </c>
      <c r="M21" s="454">
        <v>0</v>
      </c>
      <c r="N21" s="454">
        <v>0</v>
      </c>
      <c r="O21" s="488">
        <v>0</v>
      </c>
      <c r="AN21" s="645"/>
      <c r="AO21" s="645"/>
    </row>
    <row r="22" spans="1:41" x14ac:dyDescent="0.25">
      <c r="A22" s="61"/>
      <c r="B22" s="951"/>
      <c r="C22" s="432" t="s">
        <v>19</v>
      </c>
      <c r="D22" s="74">
        <v>0.24349635796045785</v>
      </c>
      <c r="E22" s="74">
        <v>0.25997952917093142</v>
      </c>
      <c r="F22" s="430">
        <v>-1.6483171210473575</v>
      </c>
      <c r="G22" s="69">
        <v>0.21794871794871795</v>
      </c>
      <c r="H22" s="736" t="s">
        <v>114</v>
      </c>
      <c r="I22" s="736" t="s">
        <v>114</v>
      </c>
      <c r="J22" s="69">
        <v>0.37005123428039122</v>
      </c>
      <c r="K22" s="74">
        <v>0.32611376599352554</v>
      </c>
      <c r="L22" s="430">
        <v>4.3937468286865675</v>
      </c>
      <c r="M22" s="69">
        <v>0.369401353125202</v>
      </c>
      <c r="N22" s="69">
        <v>0.32450567413328468</v>
      </c>
      <c r="O22" s="438">
        <v>4.4895678991917318</v>
      </c>
      <c r="AN22" s="645"/>
      <c r="AO22" s="645"/>
    </row>
    <row r="23" spans="1:41" x14ac:dyDescent="0.25">
      <c r="A23" s="61"/>
      <c r="B23" s="951"/>
      <c r="C23" s="433" t="s">
        <v>20</v>
      </c>
      <c r="D23" s="423">
        <v>0.24199642075959435</v>
      </c>
      <c r="E23" s="423">
        <v>0.28533034714445688</v>
      </c>
      <c r="F23" s="485">
        <v>-4.3333926384862522</v>
      </c>
      <c r="G23" s="454">
        <v>0.23549488054607509</v>
      </c>
      <c r="H23" s="737" t="s">
        <v>114</v>
      </c>
      <c r="I23" s="737" t="s">
        <v>114</v>
      </c>
      <c r="J23" s="454">
        <v>0.36118602722742388</v>
      </c>
      <c r="K23" s="423">
        <v>0.37580470133239774</v>
      </c>
      <c r="L23" s="485">
        <v>-1.4618674104973861</v>
      </c>
      <c r="M23" s="454">
        <v>0.37132874987808667</v>
      </c>
      <c r="N23" s="454">
        <v>0.37285882537263726</v>
      </c>
      <c r="O23" s="488">
        <v>-0.15300754945505868</v>
      </c>
      <c r="AN23" s="645"/>
      <c r="AO23" s="645"/>
    </row>
    <row r="24" spans="1:41" x14ac:dyDescent="0.25">
      <c r="A24" s="61"/>
      <c r="B24" s="951"/>
      <c r="C24" s="432" t="s">
        <v>21</v>
      </c>
      <c r="D24" s="74">
        <v>0.32365525672371637</v>
      </c>
      <c r="E24" s="74">
        <v>0.32056451612903225</v>
      </c>
      <c r="F24" s="430">
        <v>0.3090740594684116</v>
      </c>
      <c r="G24" s="69">
        <v>0.30844793713163066</v>
      </c>
      <c r="H24" s="736" t="s">
        <v>114</v>
      </c>
      <c r="I24" s="736" t="s">
        <v>114</v>
      </c>
      <c r="J24" s="69">
        <v>0.42703087728597933</v>
      </c>
      <c r="K24" s="74">
        <v>0.43388906132221877</v>
      </c>
      <c r="L24" s="430">
        <v>-0.68581840362394453</v>
      </c>
      <c r="M24" s="69">
        <v>0.31405259890454329</v>
      </c>
      <c r="N24" s="69">
        <v>0.30660920918920742</v>
      </c>
      <c r="O24" s="438">
        <v>0.74433897153358686</v>
      </c>
      <c r="AN24" s="645"/>
      <c r="AO24" s="645"/>
    </row>
    <row r="25" spans="1:41" x14ac:dyDescent="0.25">
      <c r="A25" s="61"/>
      <c r="B25" s="951"/>
      <c r="C25" s="433" t="s">
        <v>22</v>
      </c>
      <c r="D25" s="423">
        <v>0.36748712077847739</v>
      </c>
      <c r="E25" s="423">
        <v>0.35186355022109916</v>
      </c>
      <c r="F25" s="485">
        <v>1.562357055737823</v>
      </c>
      <c r="G25" s="454">
        <v>0.29591836734693877</v>
      </c>
      <c r="H25" s="737" t="s">
        <v>114</v>
      </c>
      <c r="I25" s="737" t="s">
        <v>114</v>
      </c>
      <c r="J25" s="454">
        <v>0.43367251642452836</v>
      </c>
      <c r="K25" s="423">
        <v>0.41196041510342191</v>
      </c>
      <c r="L25" s="485">
        <v>2.1712101321106458</v>
      </c>
      <c r="M25" s="454">
        <v>0.43602704695499583</v>
      </c>
      <c r="N25" s="454">
        <v>0.41106904983142439</v>
      </c>
      <c r="O25" s="488">
        <v>2.4957997123571438</v>
      </c>
      <c r="AN25" s="645"/>
      <c r="AO25" s="645"/>
    </row>
    <row r="26" spans="1:41" x14ac:dyDescent="0.25">
      <c r="A26" s="61"/>
      <c r="B26" s="951"/>
      <c r="C26" s="432" t="s">
        <v>23</v>
      </c>
      <c r="D26" s="74">
        <v>0.44390243902439025</v>
      </c>
      <c r="E26" s="74">
        <v>0.40484603735487129</v>
      </c>
      <c r="F26" s="430">
        <v>3.9056401669518959</v>
      </c>
      <c r="G26" s="69">
        <v>0.4259401381427475</v>
      </c>
      <c r="H26" s="736" t="s">
        <v>114</v>
      </c>
      <c r="I26" s="736" t="s">
        <v>114</v>
      </c>
      <c r="J26" s="69">
        <v>0.67187743790538879</v>
      </c>
      <c r="K26" s="74">
        <v>0.55260953208390218</v>
      </c>
      <c r="L26" s="430">
        <v>11.92679058214866</v>
      </c>
      <c r="M26" s="69">
        <v>0.67144312499854486</v>
      </c>
      <c r="N26" s="69">
        <v>0.55664647370752529</v>
      </c>
      <c r="O26" s="438">
        <v>11.479665129101956</v>
      </c>
      <c r="AN26" s="645"/>
      <c r="AO26" s="645"/>
    </row>
    <row r="27" spans="1:41" ht="14.25" thickBot="1" x14ac:dyDescent="0.3">
      <c r="A27" s="61"/>
      <c r="B27" s="949"/>
      <c r="C27" s="434" t="s">
        <v>24</v>
      </c>
      <c r="D27" s="455">
        <v>0.66666666666666663</v>
      </c>
      <c r="E27" s="455">
        <v>0.61224489795918369</v>
      </c>
      <c r="F27" s="425">
        <v>5.4421768707482947</v>
      </c>
      <c r="G27" s="456">
        <v>0.66666666666666663</v>
      </c>
      <c r="H27" s="738" t="s">
        <v>114</v>
      </c>
      <c r="I27" s="738" t="s">
        <v>114</v>
      </c>
      <c r="J27" s="456">
        <v>0.68181818181818177</v>
      </c>
      <c r="K27" s="455">
        <v>0.57352941176470584</v>
      </c>
      <c r="L27" s="425">
        <v>10.828877005347593</v>
      </c>
      <c r="M27" s="456">
        <v>0.70129211786530909</v>
      </c>
      <c r="N27" s="456">
        <v>0.70983931120217325</v>
      </c>
      <c r="O27" s="440">
        <v>-0.85471933368641562</v>
      </c>
      <c r="AN27" s="645"/>
      <c r="AO27" s="645"/>
    </row>
    <row r="28" spans="1:41" ht="14.25" thickBot="1" x14ac:dyDescent="0.3">
      <c r="A28" s="61"/>
      <c r="B28" s="952" t="s">
        <v>50</v>
      </c>
      <c r="C28" s="952"/>
      <c r="D28" s="24">
        <v>0.36832669322709161</v>
      </c>
      <c r="E28" s="24">
        <v>0.39414766218889929</v>
      </c>
      <c r="F28" s="464">
        <v>-2.5820968961807687</v>
      </c>
      <c r="G28" s="24">
        <v>0.33588224048939019</v>
      </c>
      <c r="H28" s="748" t="s">
        <v>114</v>
      </c>
      <c r="I28" s="748" t="s">
        <v>114</v>
      </c>
      <c r="J28" s="24">
        <v>0.59188717874287777</v>
      </c>
      <c r="K28" s="24">
        <v>0.57033455445017189</v>
      </c>
      <c r="L28" s="464">
        <v>2.155262429270588</v>
      </c>
      <c r="M28" s="24">
        <v>0.39202942617061431</v>
      </c>
      <c r="N28" s="24">
        <v>0.36558084839762689</v>
      </c>
      <c r="O28" s="483">
        <v>2.6448577772987427</v>
      </c>
      <c r="AN28" s="646"/>
      <c r="AO28" s="646"/>
    </row>
    <row r="29" spans="1:41" ht="14.25" thickBot="1" x14ac:dyDescent="0.3">
      <c r="A29" s="61"/>
      <c r="B29" s="945" t="s">
        <v>51</v>
      </c>
      <c r="C29" s="946"/>
      <c r="D29" s="52">
        <v>0.38826031475967671</v>
      </c>
      <c r="E29" s="52">
        <v>0.40833333333333333</v>
      </c>
      <c r="F29" s="470">
        <v>-2.007301857365662</v>
      </c>
      <c r="G29" s="52">
        <v>0.3608815426997245</v>
      </c>
      <c r="H29" s="749" t="s">
        <v>114</v>
      </c>
      <c r="I29" s="750" t="s">
        <v>114</v>
      </c>
      <c r="J29" s="486">
        <v>0.59550789577876595</v>
      </c>
      <c r="K29" s="52">
        <v>0.57931657833201855</v>
      </c>
      <c r="L29" s="470">
        <v>1.61913174467474</v>
      </c>
      <c r="M29" s="52">
        <v>0.53775419060248075</v>
      </c>
      <c r="N29" s="52">
        <v>0.54663087550687484</v>
      </c>
      <c r="O29" s="487">
        <v>-0.88766849043940832</v>
      </c>
      <c r="AN29" s="649"/>
      <c r="AO29" s="649"/>
    </row>
    <row r="30" spans="1:41" x14ac:dyDescent="0.25">
      <c r="B30" s="457"/>
      <c r="C30" s="457"/>
      <c r="D30" s="458"/>
      <c r="E30" s="458"/>
      <c r="F30" s="458"/>
      <c r="G30" s="458"/>
      <c r="H30" s="518"/>
      <c r="I30" s="51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8"/>
      <c r="AG30" s="458"/>
      <c r="AH30" s="458"/>
      <c r="AI30" s="458"/>
      <c r="AJ30" s="458"/>
      <c r="AK30" s="458"/>
      <c r="AL30" s="458"/>
      <c r="AM30" s="458"/>
      <c r="AN30" s="458"/>
    </row>
    <row r="32" spans="1:41" ht="14.25" thickBot="1" x14ac:dyDescent="0.3">
      <c r="D32" s="418"/>
      <c r="E32" s="418"/>
      <c r="F32" s="418"/>
      <c r="G32" s="418"/>
      <c r="H32" s="418"/>
      <c r="I32" s="418"/>
      <c r="J32" s="418"/>
      <c r="K32" s="418"/>
      <c r="L32" s="418"/>
      <c r="M32" s="418"/>
    </row>
    <row r="33" spans="1:15" ht="30" customHeight="1" thickBot="1" x14ac:dyDescent="0.3">
      <c r="C33" s="61"/>
      <c r="D33" s="985" t="s">
        <v>344</v>
      </c>
      <c r="E33" s="975"/>
      <c r="F33" s="975"/>
      <c r="G33" s="975"/>
      <c r="H33" s="975"/>
      <c r="I33" s="975"/>
      <c r="J33" s="975"/>
      <c r="K33" s="975"/>
      <c r="L33" s="975"/>
      <c r="M33" s="975"/>
      <c r="N33" s="975"/>
      <c r="O33" s="976"/>
    </row>
    <row r="34" spans="1:15" ht="22.5" customHeight="1" thickBot="1" x14ac:dyDescent="0.3">
      <c r="C34" s="61"/>
      <c r="D34" s="987" t="s">
        <v>121</v>
      </c>
      <c r="E34" s="978"/>
      <c r="F34" s="986"/>
      <c r="G34" s="977" t="s">
        <v>119</v>
      </c>
      <c r="H34" s="978"/>
      <c r="I34" s="986"/>
      <c r="J34" s="977" t="s">
        <v>33</v>
      </c>
      <c r="K34" s="978"/>
      <c r="L34" s="986"/>
      <c r="M34" s="978" t="s">
        <v>122</v>
      </c>
      <c r="N34" s="978"/>
      <c r="O34" s="979"/>
    </row>
    <row r="35" spans="1:15" ht="14.25" thickBot="1" x14ac:dyDescent="0.3">
      <c r="C35" s="62"/>
      <c r="D35" s="448">
        <v>2024</v>
      </c>
      <c r="E35" s="436">
        <v>2023</v>
      </c>
      <c r="F35" s="449" t="s">
        <v>328</v>
      </c>
      <c r="G35" s="449">
        <v>2024</v>
      </c>
      <c r="H35" s="449">
        <v>2023</v>
      </c>
      <c r="I35" s="449" t="s">
        <v>328</v>
      </c>
      <c r="J35" s="436">
        <v>2024</v>
      </c>
      <c r="K35" s="436">
        <v>2023</v>
      </c>
      <c r="L35" s="449" t="s">
        <v>328</v>
      </c>
      <c r="M35" s="436">
        <v>2024</v>
      </c>
      <c r="N35" s="436">
        <v>2023</v>
      </c>
      <c r="O35" s="450" t="s">
        <v>328</v>
      </c>
    </row>
    <row r="36" spans="1:15" x14ac:dyDescent="0.25">
      <c r="B36" s="950" t="s">
        <v>175</v>
      </c>
      <c r="C36" s="431" t="s">
        <v>4</v>
      </c>
      <c r="D36" s="446">
        <v>0</v>
      </c>
      <c r="E36" s="446">
        <v>3.2258064516129031E-2</v>
      </c>
      <c r="F36" s="445">
        <v>-3.225806451612903</v>
      </c>
      <c r="G36" s="453">
        <v>0</v>
      </c>
      <c r="H36" s="735" t="s">
        <v>114</v>
      </c>
      <c r="I36" s="735" t="s">
        <v>114</v>
      </c>
      <c r="J36" s="453">
        <v>0</v>
      </c>
      <c r="K36" s="446">
        <v>2.4660912453760789E-2</v>
      </c>
      <c r="L36" s="445">
        <v>-2.466091245376079</v>
      </c>
      <c r="M36" s="453">
        <v>0</v>
      </c>
      <c r="N36" s="453">
        <v>2.1101239186345572E-2</v>
      </c>
      <c r="O36" s="447">
        <v>-2.1101239186345571</v>
      </c>
    </row>
    <row r="37" spans="1:15" x14ac:dyDescent="0.25">
      <c r="B37" s="948"/>
      <c r="C37" s="432" t="s">
        <v>5</v>
      </c>
      <c r="D37" s="74">
        <v>0.1111111111111111</v>
      </c>
      <c r="E37" s="74">
        <v>0.13636363636363635</v>
      </c>
      <c r="F37" s="430">
        <v>-2.5252525252525251</v>
      </c>
      <c r="G37" s="69">
        <v>0.125</v>
      </c>
      <c r="H37" s="736" t="s">
        <v>114</v>
      </c>
      <c r="I37" s="736" t="s">
        <v>114</v>
      </c>
      <c r="J37" s="69">
        <v>6.993006993006993E-3</v>
      </c>
      <c r="K37" s="74">
        <v>2.7272727272727271E-2</v>
      </c>
      <c r="L37" s="430">
        <v>-2.0279720279720279</v>
      </c>
      <c r="M37" s="69">
        <v>1.3217709792093073E-2</v>
      </c>
      <c r="N37" s="69">
        <v>4.4358018983382735E-2</v>
      </c>
      <c r="O37" s="438">
        <v>-3.1140309191289663</v>
      </c>
    </row>
    <row r="38" spans="1:15" x14ac:dyDescent="0.25">
      <c r="B38" s="948"/>
      <c r="C38" s="433" t="s">
        <v>6</v>
      </c>
      <c r="D38" s="423">
        <v>0.1368421052631579</v>
      </c>
      <c r="E38" s="423">
        <v>0.17346938775510204</v>
      </c>
      <c r="F38" s="485">
        <v>-3.6627282491944135</v>
      </c>
      <c r="G38" s="454">
        <v>0.13698630136986301</v>
      </c>
      <c r="H38" s="737" t="s">
        <v>114</v>
      </c>
      <c r="I38" s="737" t="s">
        <v>114</v>
      </c>
      <c r="J38" s="454">
        <v>0.102880658436214</v>
      </c>
      <c r="K38" s="423">
        <v>0.14432989690721648</v>
      </c>
      <c r="L38" s="485">
        <v>-4.144923847100249</v>
      </c>
      <c r="M38" s="454">
        <v>9.3270636809358598E-2</v>
      </c>
      <c r="N38" s="454">
        <v>0.20449426213960548</v>
      </c>
      <c r="O38" s="488">
        <v>-11.122362533024688</v>
      </c>
    </row>
    <row r="39" spans="1:15" x14ac:dyDescent="0.25">
      <c r="B39" s="948"/>
      <c r="C39" s="432" t="s">
        <v>43</v>
      </c>
      <c r="D39" s="74">
        <v>0</v>
      </c>
      <c r="E39" s="74">
        <v>1</v>
      </c>
      <c r="F39" s="430">
        <v>-100</v>
      </c>
      <c r="G39" s="69">
        <v>0</v>
      </c>
      <c r="H39" s="736" t="s">
        <v>114</v>
      </c>
      <c r="I39" s="736" t="s">
        <v>114</v>
      </c>
      <c r="J39" s="69">
        <v>0</v>
      </c>
      <c r="K39" s="74">
        <v>1</v>
      </c>
      <c r="L39" s="430">
        <v>-100</v>
      </c>
      <c r="M39" s="69">
        <v>0</v>
      </c>
      <c r="N39" s="69">
        <v>1</v>
      </c>
      <c r="O39" s="438">
        <v>-100</v>
      </c>
    </row>
    <row r="40" spans="1:15" x14ac:dyDescent="0.25">
      <c r="B40" s="948"/>
      <c r="C40" s="433" t="s">
        <v>8</v>
      </c>
      <c r="D40" s="423">
        <v>0</v>
      </c>
      <c r="E40" s="423">
        <v>0.88888888888888884</v>
      </c>
      <c r="F40" s="485">
        <v>-88.888888888888886</v>
      </c>
      <c r="G40" s="454">
        <v>0</v>
      </c>
      <c r="H40" s="737" t="s">
        <v>114</v>
      </c>
      <c r="I40" s="737" t="s">
        <v>114</v>
      </c>
      <c r="J40" s="454">
        <v>0</v>
      </c>
      <c r="K40" s="423">
        <v>0.8571428571428571</v>
      </c>
      <c r="L40" s="485">
        <v>-85.714285714285708</v>
      </c>
      <c r="M40" s="454">
        <v>0</v>
      </c>
      <c r="N40" s="454">
        <v>0.76429051782111634</v>
      </c>
      <c r="O40" s="488">
        <v>-76.429051782111628</v>
      </c>
    </row>
    <row r="41" spans="1:15" x14ac:dyDescent="0.25">
      <c r="B41" s="948"/>
      <c r="C41" s="432" t="s">
        <v>9</v>
      </c>
      <c r="D41" s="74">
        <v>0.37650793650793651</v>
      </c>
      <c r="E41" s="74">
        <v>0.4557713052858684</v>
      </c>
      <c r="F41" s="430">
        <v>-7.9263368777931884</v>
      </c>
      <c r="G41" s="69">
        <v>0.45680628272251311</v>
      </c>
      <c r="H41" s="736" t="s">
        <v>114</v>
      </c>
      <c r="I41" s="736" t="s">
        <v>114</v>
      </c>
      <c r="J41" s="69">
        <v>0.2698078014759549</v>
      </c>
      <c r="K41" s="74">
        <v>0.26739478391865174</v>
      </c>
      <c r="L41" s="430">
        <v>0.24130175573031654</v>
      </c>
      <c r="M41" s="69">
        <v>0.27187723552016002</v>
      </c>
      <c r="N41" s="69">
        <v>0.27521430883618264</v>
      </c>
      <c r="O41" s="438">
        <v>-0.33370733160226207</v>
      </c>
    </row>
    <row r="42" spans="1:15" x14ac:dyDescent="0.25">
      <c r="B42" s="948"/>
      <c r="C42" s="433" t="s">
        <v>10</v>
      </c>
      <c r="D42" s="423">
        <v>0</v>
      </c>
      <c r="E42" s="423">
        <v>0.484375</v>
      </c>
      <c r="F42" s="485">
        <v>-48.4375</v>
      </c>
      <c r="G42" s="454">
        <v>0</v>
      </c>
      <c r="H42" s="737" t="s">
        <v>114</v>
      </c>
      <c r="I42" s="737" t="s">
        <v>114</v>
      </c>
      <c r="J42" s="454">
        <v>0</v>
      </c>
      <c r="K42" s="423">
        <v>0.5</v>
      </c>
      <c r="L42" s="485">
        <v>-50</v>
      </c>
      <c r="M42" s="454">
        <v>0</v>
      </c>
      <c r="N42" s="454">
        <v>0.47507417253677092</v>
      </c>
      <c r="O42" s="488">
        <v>-47.50741725367709</v>
      </c>
    </row>
    <row r="43" spans="1:15" x14ac:dyDescent="0.25">
      <c r="B43" s="948"/>
      <c r="C43" s="432" t="s">
        <v>11</v>
      </c>
      <c r="D43" s="74">
        <v>0</v>
      </c>
      <c r="E43" s="74">
        <v>0.5</v>
      </c>
      <c r="F43" s="430">
        <v>-50</v>
      </c>
      <c r="G43" s="69">
        <v>0</v>
      </c>
      <c r="H43" s="736" t="s">
        <v>114</v>
      </c>
      <c r="I43" s="736" t="s">
        <v>114</v>
      </c>
      <c r="J43" s="69">
        <v>0</v>
      </c>
      <c r="K43" s="74">
        <v>0.6</v>
      </c>
      <c r="L43" s="430">
        <v>-60</v>
      </c>
      <c r="M43" s="69">
        <v>0</v>
      </c>
      <c r="N43" s="69">
        <v>0.55902092380576396</v>
      </c>
      <c r="O43" s="438">
        <v>-55.902092380576399</v>
      </c>
    </row>
    <row r="44" spans="1:15" x14ac:dyDescent="0.25">
      <c r="B44" s="948"/>
      <c r="C44" s="433" t="s">
        <v>46</v>
      </c>
      <c r="D44" s="423">
        <v>0.49405646359583955</v>
      </c>
      <c r="E44" s="423">
        <v>0.5005594927265945</v>
      </c>
      <c r="F44" s="485">
        <v>-0.65030291307549559</v>
      </c>
      <c r="G44" s="454">
        <v>0.54081095313322802</v>
      </c>
      <c r="H44" s="737" t="s">
        <v>114</v>
      </c>
      <c r="I44" s="737" t="s">
        <v>114</v>
      </c>
      <c r="J44" s="454">
        <v>0.46299820207614273</v>
      </c>
      <c r="K44" s="423">
        <v>0.45487606469518616</v>
      </c>
      <c r="L44" s="485">
        <v>0.81221373809565733</v>
      </c>
      <c r="M44" s="454">
        <v>0.4387713336488786</v>
      </c>
      <c r="N44" s="454">
        <v>0.42389469179692107</v>
      </c>
      <c r="O44" s="488">
        <v>1.4876641851957528</v>
      </c>
    </row>
    <row r="45" spans="1:15" x14ac:dyDescent="0.25">
      <c r="A45" s="61"/>
      <c r="B45" s="951"/>
      <c r="C45" s="432" t="s">
        <v>13</v>
      </c>
      <c r="D45" s="74">
        <v>0.52080274106705826</v>
      </c>
      <c r="E45" s="74">
        <v>0.5305802404600104</v>
      </c>
      <c r="F45" s="430">
        <v>-0.97774993929521381</v>
      </c>
      <c r="G45" s="69">
        <v>0.56070435588507883</v>
      </c>
      <c r="H45" s="736" t="s">
        <v>114</v>
      </c>
      <c r="I45" s="736" t="s">
        <v>114</v>
      </c>
      <c r="J45" s="69">
        <v>0.28123266446047018</v>
      </c>
      <c r="K45" s="74">
        <v>0.28430041516636168</v>
      </c>
      <c r="L45" s="430">
        <v>-0.30677507058914921</v>
      </c>
      <c r="M45" s="69">
        <v>0.32576370809541522</v>
      </c>
      <c r="N45" s="69">
        <v>0.33868192202815245</v>
      </c>
      <c r="O45" s="438">
        <v>-1.2918213932737233</v>
      </c>
    </row>
    <row r="46" spans="1:15" ht="14.25" thickBot="1" x14ac:dyDescent="0.3">
      <c r="A46" s="61"/>
      <c r="B46" s="949"/>
      <c r="C46" s="434" t="s">
        <v>14</v>
      </c>
      <c r="D46" s="455">
        <v>0</v>
      </c>
      <c r="E46" s="455">
        <v>0.5</v>
      </c>
      <c r="F46" s="425">
        <v>-50</v>
      </c>
      <c r="G46" s="456">
        <v>0</v>
      </c>
      <c r="H46" s="738" t="s">
        <v>114</v>
      </c>
      <c r="I46" s="738" t="s">
        <v>114</v>
      </c>
      <c r="J46" s="456">
        <v>0</v>
      </c>
      <c r="K46" s="455">
        <v>0.2857142857142857</v>
      </c>
      <c r="L46" s="425">
        <v>-28.571428571428569</v>
      </c>
      <c r="M46" s="456">
        <v>0</v>
      </c>
      <c r="N46" s="456">
        <v>0.22216157205240172</v>
      </c>
      <c r="O46" s="440">
        <v>-22.216157205240172</v>
      </c>
    </row>
    <row r="47" spans="1:15" ht="14.25" thickBot="1" x14ac:dyDescent="0.3">
      <c r="A47" s="61"/>
      <c r="B47" s="952" t="s">
        <v>175</v>
      </c>
      <c r="C47" s="952"/>
      <c r="D47" s="24">
        <v>0.49611566681053088</v>
      </c>
      <c r="E47" s="24">
        <v>0.51122034622782642</v>
      </c>
      <c r="F47" s="464">
        <v>-1.5104679417295541</v>
      </c>
      <c r="G47" s="24">
        <v>0.53800074878322723</v>
      </c>
      <c r="H47" s="748" t="s">
        <v>114</v>
      </c>
      <c r="I47" s="748" t="s">
        <v>114</v>
      </c>
      <c r="J47" s="24">
        <v>0.37768918095939497</v>
      </c>
      <c r="K47" s="24">
        <v>0.36549426087906534</v>
      </c>
      <c r="L47" s="464">
        <v>1.219492008032963</v>
      </c>
      <c r="M47" s="24">
        <v>0.38456747736327196</v>
      </c>
      <c r="N47" s="24">
        <v>0.36639143496986398</v>
      </c>
      <c r="O47" s="483">
        <v>1.8176042393407976</v>
      </c>
    </row>
    <row r="48" spans="1:15" ht="13.5" customHeight="1" x14ac:dyDescent="0.25">
      <c r="A48" s="61"/>
      <c r="B48" s="947" t="s">
        <v>47</v>
      </c>
      <c r="C48" s="435" t="s">
        <v>16</v>
      </c>
      <c r="D48" s="446">
        <v>0.5999546690843155</v>
      </c>
      <c r="E48" s="446">
        <v>0.6012084592145015</v>
      </c>
      <c r="F48" s="422">
        <v>-0.12537901301860055</v>
      </c>
      <c r="G48" s="453">
        <v>0.65731549417350021</v>
      </c>
      <c r="H48" s="735" t="s">
        <v>114</v>
      </c>
      <c r="I48" s="735" t="s">
        <v>114</v>
      </c>
      <c r="J48" s="453">
        <v>0.517150319210679</v>
      </c>
      <c r="K48" s="446">
        <v>0.50242394014962588</v>
      </c>
      <c r="L48" s="422">
        <v>1.4726379061053119</v>
      </c>
      <c r="M48" s="453">
        <v>0.60536162545552463</v>
      </c>
      <c r="N48" s="453">
        <v>0.59274650440347409</v>
      </c>
      <c r="O48" s="482">
        <v>1.2615121052050537</v>
      </c>
    </row>
    <row r="49" spans="1:15" x14ac:dyDescent="0.25">
      <c r="A49" s="61"/>
      <c r="B49" s="951"/>
      <c r="C49" s="432" t="s">
        <v>17</v>
      </c>
      <c r="D49" s="74">
        <v>0.10865322055953155</v>
      </c>
      <c r="E49" s="74">
        <v>0.16719242902208201</v>
      </c>
      <c r="F49" s="430">
        <v>-5.8539208462550452</v>
      </c>
      <c r="G49" s="69">
        <v>0.17777777777777778</v>
      </c>
      <c r="H49" s="736" t="s">
        <v>114</v>
      </c>
      <c r="I49" s="736" t="s">
        <v>114</v>
      </c>
      <c r="J49" s="69">
        <v>0.13114109963959569</v>
      </c>
      <c r="K49" s="74">
        <v>0.17052828809066814</v>
      </c>
      <c r="L49" s="430">
        <v>-3.9387188451072448</v>
      </c>
      <c r="M49" s="69">
        <v>0.17325540795978431</v>
      </c>
      <c r="N49" s="69">
        <v>0.24704116581447277</v>
      </c>
      <c r="O49" s="438">
        <v>-7.378575785468847</v>
      </c>
    </row>
    <row r="50" spans="1:15" x14ac:dyDescent="0.25">
      <c r="A50" s="61"/>
      <c r="B50" s="951"/>
      <c r="C50" s="433" t="s">
        <v>49</v>
      </c>
      <c r="D50" s="423">
        <v>2.1248339973439574E-2</v>
      </c>
      <c r="E50" s="423">
        <v>1.9024970273483946E-2</v>
      </c>
      <c r="F50" s="485">
        <v>0.22233696999556274</v>
      </c>
      <c r="G50" s="454">
        <v>3.6057692307692304E-2</v>
      </c>
      <c r="H50" s="737" t="s">
        <v>114</v>
      </c>
      <c r="I50" s="737" t="s">
        <v>114</v>
      </c>
      <c r="J50" s="454">
        <v>2.0369944475473931E-3</v>
      </c>
      <c r="K50" s="423">
        <v>6.603932547860689E-3</v>
      </c>
      <c r="L50" s="485">
        <v>-0.45669381003132953</v>
      </c>
      <c r="M50" s="454">
        <v>0</v>
      </c>
      <c r="N50" s="454">
        <v>0</v>
      </c>
      <c r="O50" s="488">
        <v>0</v>
      </c>
    </row>
    <row r="51" spans="1:15" x14ac:dyDescent="0.25">
      <c r="A51" s="61"/>
      <c r="B51" s="951"/>
      <c r="C51" s="432" t="s">
        <v>19</v>
      </c>
      <c r="D51" s="74">
        <v>0.74921956295525494</v>
      </c>
      <c r="E51" s="74">
        <v>0.7349027635619243</v>
      </c>
      <c r="F51" s="430">
        <v>1.4316799393330637</v>
      </c>
      <c r="G51" s="69">
        <v>0.77243589743589747</v>
      </c>
      <c r="H51" s="736" t="s">
        <v>114</v>
      </c>
      <c r="I51" s="736" t="s">
        <v>114</v>
      </c>
      <c r="J51" s="69">
        <v>0.62918025151374013</v>
      </c>
      <c r="K51" s="74">
        <v>0.67326961615538772</v>
      </c>
      <c r="L51" s="430">
        <v>-4.4089364641647588</v>
      </c>
      <c r="M51" s="69">
        <v>0.62984520854824333</v>
      </c>
      <c r="N51" s="69">
        <v>0.67518781934955641</v>
      </c>
      <c r="O51" s="438">
        <v>-4.5342610801313077</v>
      </c>
    </row>
    <row r="52" spans="1:15" x14ac:dyDescent="0.25">
      <c r="A52" s="61"/>
      <c r="B52" s="951"/>
      <c r="C52" s="433" t="s">
        <v>20</v>
      </c>
      <c r="D52" s="423">
        <v>0.74070391727977725</v>
      </c>
      <c r="E52" s="423">
        <v>0.69384098544232919</v>
      </c>
      <c r="F52" s="485">
        <v>4.6862931837448052</v>
      </c>
      <c r="G52" s="454">
        <v>0.75119453924914681</v>
      </c>
      <c r="H52" s="737" t="s">
        <v>114</v>
      </c>
      <c r="I52" s="737" t="s">
        <v>114</v>
      </c>
      <c r="J52" s="454">
        <v>0.62987771006255389</v>
      </c>
      <c r="K52" s="423">
        <v>0.61726813586703766</v>
      </c>
      <c r="L52" s="485">
        <v>1.2609574195516227</v>
      </c>
      <c r="M52" s="454">
        <v>0.62427492615101465</v>
      </c>
      <c r="N52" s="454">
        <v>0.62376059063008182</v>
      </c>
      <c r="O52" s="488">
        <v>5.143355209328293E-2</v>
      </c>
    </row>
    <row r="53" spans="1:15" x14ac:dyDescent="0.25">
      <c r="A53" s="61"/>
      <c r="B53" s="951"/>
      <c r="C53" s="432" t="s">
        <v>21</v>
      </c>
      <c r="D53" s="74">
        <v>0.66748166259168706</v>
      </c>
      <c r="E53" s="74">
        <v>0.66969086021505375</v>
      </c>
      <c r="F53" s="430">
        <v>-0.22091976233666877</v>
      </c>
      <c r="G53" s="69">
        <v>0.68434839554682381</v>
      </c>
      <c r="H53" s="736" t="s">
        <v>114</v>
      </c>
      <c r="I53" s="736" t="s">
        <v>114</v>
      </c>
      <c r="J53" s="69">
        <v>0.57167704744235359</v>
      </c>
      <c r="K53" s="74">
        <v>0.56484724870305503</v>
      </c>
      <c r="L53" s="430">
        <v>0.68297987392985648</v>
      </c>
      <c r="M53" s="69">
        <v>0.68485854575168814</v>
      </c>
      <c r="N53" s="69">
        <v>0.69237584936472762</v>
      </c>
      <c r="O53" s="438">
        <v>-0.75173036130394832</v>
      </c>
    </row>
    <row r="54" spans="1:15" x14ac:dyDescent="0.25">
      <c r="A54" s="61"/>
      <c r="B54" s="951"/>
      <c r="C54" s="433" t="s">
        <v>22</v>
      </c>
      <c r="D54" s="423">
        <v>0.62049227246708638</v>
      </c>
      <c r="E54" s="423">
        <v>0.63739734680985471</v>
      </c>
      <c r="F54" s="485">
        <v>-1.6905074342768334</v>
      </c>
      <c r="G54" s="454">
        <v>0.69727891156462585</v>
      </c>
      <c r="H54" s="737" t="s">
        <v>114</v>
      </c>
      <c r="I54" s="737" t="s">
        <v>114</v>
      </c>
      <c r="J54" s="454">
        <v>0.56252690049456311</v>
      </c>
      <c r="K54" s="423">
        <v>0.58522220491838095</v>
      </c>
      <c r="L54" s="485">
        <v>-2.2695304423817841</v>
      </c>
      <c r="M54" s="454">
        <v>0.56042274369886846</v>
      </c>
      <c r="N54" s="454">
        <v>0.58624782322113234</v>
      </c>
      <c r="O54" s="488">
        <v>-2.5825079522263872</v>
      </c>
    </row>
    <row r="55" spans="1:15" x14ac:dyDescent="0.25">
      <c r="A55" s="61"/>
      <c r="B55" s="951"/>
      <c r="C55" s="432" t="s">
        <v>23</v>
      </c>
      <c r="D55" s="74">
        <v>0.55555555555555558</v>
      </c>
      <c r="E55" s="74">
        <v>0.59414437152953059</v>
      </c>
      <c r="F55" s="430">
        <v>-3.858881597397501</v>
      </c>
      <c r="G55" s="69">
        <v>0.57559478127398311</v>
      </c>
      <c r="H55" s="736" t="s">
        <v>114</v>
      </c>
      <c r="I55" s="736" t="s">
        <v>114</v>
      </c>
      <c r="J55" s="69">
        <v>0.32811513228771183</v>
      </c>
      <c r="K55" s="74">
        <v>0.44734392453766914</v>
      </c>
      <c r="L55" s="430">
        <v>-11.92287922499573</v>
      </c>
      <c r="M55" s="69">
        <v>0.32855185718601543</v>
      </c>
      <c r="N55" s="69">
        <v>0.44330754046095489</v>
      </c>
      <c r="O55" s="438">
        <v>-11.475568327493946</v>
      </c>
    </row>
    <row r="56" spans="1:15" ht="14.25" thickBot="1" x14ac:dyDescent="0.3">
      <c r="A56" s="61"/>
      <c r="B56" s="949"/>
      <c r="C56" s="434" t="s">
        <v>24</v>
      </c>
      <c r="D56" s="455">
        <v>0.33333333333333331</v>
      </c>
      <c r="E56" s="455">
        <v>0.34693877551020408</v>
      </c>
      <c r="F56" s="425">
        <v>-1.3605442176870763</v>
      </c>
      <c r="G56" s="456">
        <v>0.33333333333333331</v>
      </c>
      <c r="H56" s="738" t="s">
        <v>114</v>
      </c>
      <c r="I56" s="738" t="s">
        <v>114</v>
      </c>
      <c r="J56" s="456">
        <v>0.31818181818181818</v>
      </c>
      <c r="K56" s="455">
        <v>0.39705882352941174</v>
      </c>
      <c r="L56" s="425">
        <v>-7.8877005347593565</v>
      </c>
      <c r="M56" s="456">
        <v>0.29870788213469091</v>
      </c>
      <c r="N56" s="456">
        <v>0.27293803473781425</v>
      </c>
      <c r="O56" s="440">
        <v>2.5769847396876653</v>
      </c>
    </row>
    <row r="57" spans="1:15" ht="14.25" thickBot="1" x14ac:dyDescent="0.3">
      <c r="A57" s="61"/>
      <c r="B57" s="952" t="s">
        <v>50</v>
      </c>
      <c r="C57" s="952"/>
      <c r="D57" s="24">
        <v>0.6192231075697211</v>
      </c>
      <c r="E57" s="24">
        <v>0.59262730396751018</v>
      </c>
      <c r="F57" s="464">
        <v>2.6595803602210921</v>
      </c>
      <c r="G57" s="24">
        <v>0.65627987000573507</v>
      </c>
      <c r="H57" s="748" t="s">
        <v>114</v>
      </c>
      <c r="I57" s="748" t="s">
        <v>114</v>
      </c>
      <c r="J57" s="24">
        <v>0.4057169308853249</v>
      </c>
      <c r="K57" s="24">
        <v>0.42771481496824898</v>
      </c>
      <c r="L57" s="464">
        <v>-2.1997884082924077</v>
      </c>
      <c r="M57" s="24">
        <v>0.60584624977746027</v>
      </c>
      <c r="N57" s="24">
        <v>0.63288038230535504</v>
      </c>
      <c r="O57" s="483">
        <v>-2.7034132527894772</v>
      </c>
    </row>
    <row r="58" spans="1:15" ht="14.25" thickBot="1" x14ac:dyDescent="0.3">
      <c r="A58" s="61"/>
      <c r="B58" s="945" t="s">
        <v>51</v>
      </c>
      <c r="C58" s="946"/>
      <c r="D58" s="52">
        <v>0.59668226286686521</v>
      </c>
      <c r="E58" s="52">
        <v>0.5759751773049645</v>
      </c>
      <c r="F58" s="470">
        <v>2.0707085561900707</v>
      </c>
      <c r="G58" s="52">
        <v>0.6292335115864528</v>
      </c>
      <c r="H58" s="749" t="s">
        <v>114</v>
      </c>
      <c r="I58" s="750" t="s">
        <v>114</v>
      </c>
      <c r="J58" s="486">
        <v>0.40194996040689529</v>
      </c>
      <c r="K58" s="52">
        <v>0.418522635795607</v>
      </c>
      <c r="L58" s="470">
        <v>-1.6572675388711711</v>
      </c>
      <c r="M58" s="52">
        <v>0.46032646320430304</v>
      </c>
      <c r="N58" s="52">
        <v>0.45161347747033648</v>
      </c>
      <c r="O58" s="487">
        <v>0.87129857339665606</v>
      </c>
    </row>
    <row r="61" spans="1:15" ht="14.25" thickBot="1" x14ac:dyDescent="0.3">
      <c r="D61" s="418"/>
      <c r="E61" s="418"/>
      <c r="F61" s="418"/>
      <c r="G61" s="418"/>
      <c r="H61" s="418"/>
      <c r="I61" s="418"/>
      <c r="J61" s="418"/>
      <c r="K61" s="418"/>
      <c r="L61" s="418"/>
      <c r="M61" s="418"/>
    </row>
    <row r="62" spans="1:15" ht="30" customHeight="1" thickBot="1" x14ac:dyDescent="0.3">
      <c r="C62" s="61"/>
      <c r="D62" s="985" t="s">
        <v>79</v>
      </c>
      <c r="E62" s="975"/>
      <c r="F62" s="975"/>
      <c r="G62" s="975"/>
      <c r="H62" s="975"/>
      <c r="I62" s="975"/>
      <c r="J62" s="975"/>
      <c r="K62" s="975"/>
      <c r="L62" s="975"/>
      <c r="M62" s="975"/>
      <c r="N62" s="975"/>
      <c r="O62" s="976"/>
    </row>
    <row r="63" spans="1:15" ht="22.5" customHeight="1" thickBot="1" x14ac:dyDescent="0.3">
      <c r="C63" s="61"/>
      <c r="D63" s="987" t="s">
        <v>121</v>
      </c>
      <c r="E63" s="978"/>
      <c r="F63" s="986"/>
      <c r="G63" s="977" t="s">
        <v>119</v>
      </c>
      <c r="H63" s="978"/>
      <c r="I63" s="986"/>
      <c r="J63" s="977" t="s">
        <v>33</v>
      </c>
      <c r="K63" s="978"/>
      <c r="L63" s="986"/>
      <c r="M63" s="978" t="s">
        <v>122</v>
      </c>
      <c r="N63" s="978"/>
      <c r="O63" s="979"/>
    </row>
    <row r="64" spans="1:15" ht="14.25" thickBot="1" x14ac:dyDescent="0.3">
      <c r="C64" s="62"/>
      <c r="D64" s="448">
        <v>2024</v>
      </c>
      <c r="E64" s="436">
        <v>2023</v>
      </c>
      <c r="F64" s="449" t="s">
        <v>328</v>
      </c>
      <c r="G64" s="449">
        <v>2024</v>
      </c>
      <c r="H64" s="449">
        <v>2023</v>
      </c>
      <c r="I64" s="449" t="s">
        <v>328</v>
      </c>
      <c r="J64" s="436">
        <v>2024</v>
      </c>
      <c r="K64" s="436">
        <v>2023</v>
      </c>
      <c r="L64" s="449" t="s">
        <v>328</v>
      </c>
      <c r="M64" s="436">
        <v>2024</v>
      </c>
      <c r="N64" s="436">
        <v>2023</v>
      </c>
      <c r="O64" s="450" t="s">
        <v>328</v>
      </c>
    </row>
    <row r="65" spans="1:15" x14ac:dyDescent="0.25">
      <c r="B65" s="950" t="s">
        <v>175</v>
      </c>
      <c r="C65" s="431" t="s">
        <v>4</v>
      </c>
      <c r="D65" s="446">
        <v>0</v>
      </c>
      <c r="E65" s="446">
        <v>0</v>
      </c>
      <c r="F65" s="445">
        <v>0</v>
      </c>
      <c r="G65" s="453">
        <v>0</v>
      </c>
      <c r="H65" s="735" t="s">
        <v>114</v>
      </c>
      <c r="I65" s="735" t="s">
        <v>114</v>
      </c>
      <c r="J65" s="453">
        <v>0</v>
      </c>
      <c r="K65" s="446">
        <v>0</v>
      </c>
      <c r="L65" s="445">
        <v>0</v>
      </c>
      <c r="M65" s="453">
        <v>0</v>
      </c>
      <c r="N65" s="453">
        <v>0</v>
      </c>
      <c r="O65" s="447">
        <v>0</v>
      </c>
    </row>
    <row r="66" spans="1:15" x14ac:dyDescent="0.25">
      <c r="B66" s="948"/>
      <c r="C66" s="432" t="s">
        <v>5</v>
      </c>
      <c r="D66" s="74">
        <v>0</v>
      </c>
      <c r="E66" s="74">
        <v>4.5454545454545456E-2</v>
      </c>
      <c r="F66" s="430">
        <v>-4.5454545454545459</v>
      </c>
      <c r="G66" s="69">
        <v>0</v>
      </c>
      <c r="H66" s="736" t="s">
        <v>114</v>
      </c>
      <c r="I66" s="736" t="s">
        <v>114</v>
      </c>
      <c r="J66" s="69">
        <v>0</v>
      </c>
      <c r="K66" s="74">
        <v>9.0909090909090905E-3</v>
      </c>
      <c r="L66" s="430">
        <v>-0.90909090909090906</v>
      </c>
      <c r="M66" s="69">
        <v>0</v>
      </c>
      <c r="N66" s="69">
        <v>5.6206768382786225E-3</v>
      </c>
      <c r="O66" s="438">
        <v>-0.56206768382786221</v>
      </c>
    </row>
    <row r="67" spans="1:15" x14ac:dyDescent="0.25">
      <c r="B67" s="948"/>
      <c r="C67" s="433" t="s">
        <v>6</v>
      </c>
      <c r="D67" s="423">
        <v>0</v>
      </c>
      <c r="E67" s="423">
        <v>1.020408163265306E-2</v>
      </c>
      <c r="F67" s="485">
        <v>-1.0204081632653061</v>
      </c>
      <c r="G67" s="454">
        <v>0</v>
      </c>
      <c r="H67" s="737" t="s">
        <v>114</v>
      </c>
      <c r="I67" s="737" t="s">
        <v>114</v>
      </c>
      <c r="J67" s="454">
        <v>0</v>
      </c>
      <c r="K67" s="423">
        <v>5.1546391752577319E-3</v>
      </c>
      <c r="L67" s="485">
        <v>-0.51546391752577314</v>
      </c>
      <c r="M67" s="454">
        <v>0</v>
      </c>
      <c r="N67" s="454">
        <v>1.0254647192716236E-3</v>
      </c>
      <c r="O67" s="488">
        <v>-0.10254647192716236</v>
      </c>
    </row>
    <row r="68" spans="1:15" x14ac:dyDescent="0.25">
      <c r="B68" s="948"/>
      <c r="C68" s="432" t="s">
        <v>43</v>
      </c>
      <c r="D68" s="74">
        <v>0</v>
      </c>
      <c r="E68" s="74">
        <v>0</v>
      </c>
      <c r="F68" s="430">
        <v>0</v>
      </c>
      <c r="G68" s="69">
        <v>0</v>
      </c>
      <c r="H68" s="736" t="s">
        <v>114</v>
      </c>
      <c r="I68" s="736" t="s">
        <v>114</v>
      </c>
      <c r="J68" s="69">
        <v>0</v>
      </c>
      <c r="K68" s="74">
        <v>0</v>
      </c>
      <c r="L68" s="430">
        <v>0</v>
      </c>
      <c r="M68" s="69">
        <v>0</v>
      </c>
      <c r="N68" s="69">
        <v>0</v>
      </c>
      <c r="O68" s="438">
        <v>0</v>
      </c>
    </row>
    <row r="69" spans="1:15" x14ac:dyDescent="0.25">
      <c r="B69" s="948"/>
      <c r="C69" s="433" t="s">
        <v>8</v>
      </c>
      <c r="D69" s="423">
        <v>0</v>
      </c>
      <c r="E69" s="423">
        <v>0</v>
      </c>
      <c r="F69" s="485">
        <v>0</v>
      </c>
      <c r="G69" s="454">
        <v>0</v>
      </c>
      <c r="H69" s="737" t="s">
        <v>114</v>
      </c>
      <c r="I69" s="737" t="s">
        <v>114</v>
      </c>
      <c r="J69" s="454">
        <v>0</v>
      </c>
      <c r="K69" s="423">
        <v>0</v>
      </c>
      <c r="L69" s="485">
        <v>0</v>
      </c>
      <c r="M69" s="454">
        <v>0</v>
      </c>
      <c r="N69" s="454">
        <v>0</v>
      </c>
      <c r="O69" s="488">
        <v>0</v>
      </c>
    </row>
    <row r="70" spans="1:15" x14ac:dyDescent="0.25">
      <c r="B70" s="948"/>
      <c r="C70" s="432" t="s">
        <v>9</v>
      </c>
      <c r="D70" s="74">
        <v>3.1746031746031746E-3</v>
      </c>
      <c r="E70" s="74">
        <v>3.2362459546925568E-3</v>
      </c>
      <c r="F70" s="430">
        <v>-6.1642780089382187E-3</v>
      </c>
      <c r="G70" s="69">
        <v>5.235602094240838E-3</v>
      </c>
      <c r="H70" s="736" t="s">
        <v>114</v>
      </c>
      <c r="I70" s="736" t="s">
        <v>114</v>
      </c>
      <c r="J70" s="69">
        <v>2.2706998621360797E-3</v>
      </c>
      <c r="K70" s="74">
        <v>2.9658224272667358E-3</v>
      </c>
      <c r="L70" s="430">
        <v>-6.9512256513065612E-2</v>
      </c>
      <c r="M70" s="69">
        <v>1.9340216888978925E-3</v>
      </c>
      <c r="N70" s="69">
        <v>1.8617320145785357E-3</v>
      </c>
      <c r="O70" s="438">
        <v>7.2289674319356767E-3</v>
      </c>
    </row>
    <row r="71" spans="1:15" x14ac:dyDescent="0.25">
      <c r="B71" s="948"/>
      <c r="C71" s="433" t="s">
        <v>10</v>
      </c>
      <c r="D71" s="423">
        <v>0</v>
      </c>
      <c r="E71" s="423">
        <v>3.125E-2</v>
      </c>
      <c r="F71" s="485">
        <v>-3.125</v>
      </c>
      <c r="G71" s="454">
        <v>0</v>
      </c>
      <c r="H71" s="737" t="s">
        <v>114</v>
      </c>
      <c r="I71" s="737" t="s">
        <v>114</v>
      </c>
      <c r="J71" s="454">
        <v>0</v>
      </c>
      <c r="K71" s="423">
        <v>0.05</v>
      </c>
      <c r="L71" s="485">
        <v>-5</v>
      </c>
      <c r="M71" s="454">
        <v>0</v>
      </c>
      <c r="N71" s="454">
        <v>5.0550425198008314E-2</v>
      </c>
      <c r="O71" s="488">
        <v>-5.0550425198008311</v>
      </c>
    </row>
    <row r="72" spans="1:15" x14ac:dyDescent="0.25">
      <c r="B72" s="948"/>
      <c r="C72" s="432" t="s">
        <v>11</v>
      </c>
      <c r="D72" s="74">
        <v>0</v>
      </c>
      <c r="E72" s="74">
        <v>0</v>
      </c>
      <c r="F72" s="430">
        <v>0</v>
      </c>
      <c r="G72" s="69">
        <v>0</v>
      </c>
      <c r="H72" s="736" t="s">
        <v>114</v>
      </c>
      <c r="I72" s="736" t="s">
        <v>114</v>
      </c>
      <c r="J72" s="69">
        <v>0</v>
      </c>
      <c r="K72" s="74">
        <v>0</v>
      </c>
      <c r="L72" s="430">
        <v>0</v>
      </c>
      <c r="M72" s="69">
        <v>0</v>
      </c>
      <c r="N72" s="69">
        <v>0</v>
      </c>
      <c r="O72" s="438">
        <v>0</v>
      </c>
    </row>
    <row r="73" spans="1:15" x14ac:dyDescent="0.25">
      <c r="B73" s="948"/>
      <c r="C73" s="433" t="s">
        <v>46</v>
      </c>
      <c r="D73" s="423">
        <v>2.4888558692421989E-2</v>
      </c>
      <c r="E73" s="423">
        <v>2.6482655725475569E-2</v>
      </c>
      <c r="F73" s="485">
        <v>-0.15940970330535797</v>
      </c>
      <c r="G73" s="454">
        <v>3.2648762506582413E-2</v>
      </c>
      <c r="H73" s="737" t="s">
        <v>114</v>
      </c>
      <c r="I73" s="737" t="s">
        <v>114</v>
      </c>
      <c r="J73" s="454">
        <v>3.7664536280003673E-3</v>
      </c>
      <c r="K73" s="423">
        <v>4.2246011238259301E-3</v>
      </c>
      <c r="L73" s="485">
        <v>-4.5814749582556283E-2</v>
      </c>
      <c r="M73" s="454">
        <v>7.3646108355519227E-4</v>
      </c>
      <c r="N73" s="454">
        <v>1.2621348712195072E-3</v>
      </c>
      <c r="O73" s="488">
        <v>-5.2567378766431493E-2</v>
      </c>
    </row>
    <row r="74" spans="1:15" x14ac:dyDescent="0.25">
      <c r="A74" s="61"/>
      <c r="B74" s="951"/>
      <c r="C74" s="432" t="s">
        <v>13</v>
      </c>
      <c r="D74" s="74">
        <v>4.4052863436123352E-3</v>
      </c>
      <c r="E74" s="74">
        <v>5.2273915316257188E-3</v>
      </c>
      <c r="F74" s="430">
        <v>-8.2210518801338353E-2</v>
      </c>
      <c r="G74" s="69">
        <v>6.4874884151992582E-3</v>
      </c>
      <c r="H74" s="736" t="s">
        <v>114</v>
      </c>
      <c r="I74" s="736" t="s">
        <v>114</v>
      </c>
      <c r="J74" s="69">
        <v>3.3858102033399009E-3</v>
      </c>
      <c r="K74" s="74">
        <v>2.2824311827322275E-3</v>
      </c>
      <c r="L74" s="430">
        <v>0.11033790206076734</v>
      </c>
      <c r="M74" s="69">
        <v>4.5498631991445224E-3</v>
      </c>
      <c r="N74" s="69">
        <v>2.9988699732232788E-3</v>
      </c>
      <c r="O74" s="438">
        <v>0.15509932259212436</v>
      </c>
    </row>
    <row r="75" spans="1:15" ht="14.25" thickBot="1" x14ac:dyDescent="0.3">
      <c r="A75" s="61"/>
      <c r="B75" s="949"/>
      <c r="C75" s="434" t="s">
        <v>14</v>
      </c>
      <c r="D75" s="455">
        <v>0</v>
      </c>
      <c r="E75" s="455">
        <v>0</v>
      </c>
      <c r="F75" s="425">
        <v>0</v>
      </c>
      <c r="G75" s="456">
        <v>0</v>
      </c>
      <c r="H75" s="738" t="s">
        <v>114</v>
      </c>
      <c r="I75" s="738" t="s">
        <v>114</v>
      </c>
      <c r="J75" s="456">
        <v>0</v>
      </c>
      <c r="K75" s="455">
        <v>0</v>
      </c>
      <c r="L75" s="425">
        <v>0</v>
      </c>
      <c r="M75" s="456">
        <v>0</v>
      </c>
      <c r="N75" s="456">
        <v>0</v>
      </c>
      <c r="O75" s="440">
        <v>0</v>
      </c>
    </row>
    <row r="76" spans="1:15" ht="14.25" thickBot="1" x14ac:dyDescent="0.3">
      <c r="A76" s="61"/>
      <c r="B76" s="952" t="s">
        <v>175</v>
      </c>
      <c r="C76" s="952"/>
      <c r="D76" s="24">
        <v>1.6832110487699611E-2</v>
      </c>
      <c r="E76" s="24">
        <v>1.7525112203462277E-2</v>
      </c>
      <c r="F76" s="464">
        <v>-6.9300171576266653E-2</v>
      </c>
      <c r="G76" s="24">
        <v>2.5833021340321977E-2</v>
      </c>
      <c r="H76" s="748" t="s">
        <v>114</v>
      </c>
      <c r="I76" s="748" t="s">
        <v>114</v>
      </c>
      <c r="J76" s="24">
        <v>3.4840738170436357E-3</v>
      </c>
      <c r="K76" s="24">
        <v>3.373141869976989E-3</v>
      </c>
      <c r="L76" s="464">
        <v>1.1093194706664677E-2</v>
      </c>
      <c r="M76" s="24">
        <v>1.8126327691426933E-3</v>
      </c>
      <c r="N76" s="24">
        <v>1.8576113762917355E-3</v>
      </c>
      <c r="O76" s="483">
        <v>-4.4978607149042185E-3</v>
      </c>
    </row>
    <row r="77" spans="1:15" ht="13.5" customHeight="1" x14ac:dyDescent="0.25">
      <c r="A77" s="61"/>
      <c r="B77" s="947" t="s">
        <v>47</v>
      </c>
      <c r="C77" s="435" t="s">
        <v>16</v>
      </c>
      <c r="D77" s="446">
        <v>9.5194922937443336E-3</v>
      </c>
      <c r="E77" s="446">
        <v>1.0225424122705089E-2</v>
      </c>
      <c r="F77" s="422">
        <v>-7.0593182896075579E-2</v>
      </c>
      <c r="G77" s="453">
        <v>1.5105740181268883E-2</v>
      </c>
      <c r="H77" s="735" t="s">
        <v>114</v>
      </c>
      <c r="I77" s="735" t="s">
        <v>114</v>
      </c>
      <c r="J77" s="453">
        <v>2.9599535693557747E-3</v>
      </c>
      <c r="K77" s="446">
        <v>2.6400665004156277E-3</v>
      </c>
      <c r="L77" s="422">
        <v>3.1988706894014701E-2</v>
      </c>
      <c r="M77" s="453">
        <v>1.8015135362152519E-3</v>
      </c>
      <c r="N77" s="453">
        <v>1.7460930291100865E-3</v>
      </c>
      <c r="O77" s="482">
        <v>5.5420507105165403E-3</v>
      </c>
    </row>
    <row r="78" spans="1:15" x14ac:dyDescent="0.25">
      <c r="A78" s="61"/>
      <c r="B78" s="951"/>
      <c r="C78" s="432" t="s">
        <v>17</v>
      </c>
      <c r="D78" s="74">
        <v>6.5061808718282373E-4</v>
      </c>
      <c r="E78" s="74">
        <v>0</v>
      </c>
      <c r="F78" s="430">
        <v>6.5061808718282377E-2</v>
      </c>
      <c r="G78" s="69">
        <v>1.2345679012345679E-3</v>
      </c>
      <c r="H78" s="736" t="s">
        <v>114</v>
      </c>
      <c r="I78" s="736" t="s">
        <v>114</v>
      </c>
      <c r="J78" s="69">
        <v>4.0647101861637268E-5</v>
      </c>
      <c r="K78" s="74">
        <v>0</v>
      </c>
      <c r="L78" s="430">
        <v>4.0647101861637268E-3</v>
      </c>
      <c r="M78" s="69">
        <v>2.6789163537097879E-5</v>
      </c>
      <c r="N78" s="69">
        <v>0</v>
      </c>
      <c r="O78" s="438">
        <v>2.678916353709788E-3</v>
      </c>
    </row>
    <row r="79" spans="1:15" x14ac:dyDescent="0.25">
      <c r="A79" s="61"/>
      <c r="B79" s="951"/>
      <c r="C79" s="433" t="s">
        <v>49</v>
      </c>
      <c r="D79" s="423">
        <v>0</v>
      </c>
      <c r="E79" s="423">
        <v>0</v>
      </c>
      <c r="F79" s="485">
        <v>0</v>
      </c>
      <c r="G79" s="454">
        <v>0</v>
      </c>
      <c r="H79" s="737" t="s">
        <v>114</v>
      </c>
      <c r="I79" s="737" t="s">
        <v>114</v>
      </c>
      <c r="J79" s="454">
        <v>0</v>
      </c>
      <c r="K79" s="423">
        <v>0</v>
      </c>
      <c r="L79" s="485">
        <v>0</v>
      </c>
      <c r="M79" s="454">
        <v>0</v>
      </c>
      <c r="N79" s="454">
        <v>0</v>
      </c>
      <c r="O79" s="488">
        <v>0</v>
      </c>
    </row>
    <row r="80" spans="1:15" x14ac:dyDescent="0.25">
      <c r="A80" s="61"/>
      <c r="B80" s="951"/>
      <c r="C80" s="432" t="s">
        <v>19</v>
      </c>
      <c r="D80" s="74">
        <v>7.2840790842872011E-3</v>
      </c>
      <c r="E80" s="74">
        <v>5.1177072671443197E-3</v>
      </c>
      <c r="F80" s="430">
        <v>0.21663718171428814</v>
      </c>
      <c r="G80" s="69">
        <v>1.1217948717948718E-2</v>
      </c>
      <c r="H80" s="736" t="s">
        <v>114</v>
      </c>
      <c r="I80" s="736" t="s">
        <v>114</v>
      </c>
      <c r="J80" s="69">
        <v>7.6851420586865392E-4</v>
      </c>
      <c r="K80" s="74">
        <v>6.1661785108678901E-4</v>
      </c>
      <c r="L80" s="430">
        <v>1.518963547818649E-2</v>
      </c>
      <c r="M80" s="69">
        <v>7.5343832655459016E-4</v>
      </c>
      <c r="N80" s="69">
        <v>3.0650651715900861E-4</v>
      </c>
      <c r="O80" s="438">
        <v>4.4693180939558153E-2</v>
      </c>
    </row>
    <row r="81" spans="1:15" x14ac:dyDescent="0.25">
      <c r="A81" s="61"/>
      <c r="B81" s="951"/>
      <c r="C81" s="433" t="s">
        <v>20</v>
      </c>
      <c r="D81" s="423">
        <v>1.7299661960628356E-2</v>
      </c>
      <c r="E81" s="423">
        <v>2.0828667413213885E-2</v>
      </c>
      <c r="F81" s="485">
        <v>-0.35290054525855297</v>
      </c>
      <c r="G81" s="454">
        <v>2.5938566552901023E-2</v>
      </c>
      <c r="H81" s="737" t="s">
        <v>114</v>
      </c>
      <c r="I81" s="737" t="s">
        <v>114</v>
      </c>
      <c r="J81" s="454">
        <v>8.9362627100223E-3</v>
      </c>
      <c r="K81" s="423">
        <v>6.9271628005646169E-3</v>
      </c>
      <c r="L81" s="485">
        <v>0.20090999094576831</v>
      </c>
      <c r="M81" s="454">
        <v>4.3963239708986798E-3</v>
      </c>
      <c r="N81" s="454">
        <v>3.380583997280823E-3</v>
      </c>
      <c r="O81" s="488">
        <v>0.10157399736178568</v>
      </c>
    </row>
    <row r="82" spans="1:15" x14ac:dyDescent="0.25">
      <c r="A82" s="61"/>
      <c r="B82" s="951"/>
      <c r="C82" s="432" t="s">
        <v>21</v>
      </c>
      <c r="D82" s="74">
        <v>8.8630806845965762E-3</v>
      </c>
      <c r="E82" s="74">
        <v>9.7446236559139785E-3</v>
      </c>
      <c r="F82" s="430">
        <v>-8.8154297131740222E-2</v>
      </c>
      <c r="G82" s="69">
        <v>1.768172888015717E-2</v>
      </c>
      <c r="H82" s="736" t="s">
        <v>114</v>
      </c>
      <c r="I82" s="736" t="s">
        <v>114</v>
      </c>
      <c r="J82" s="69">
        <v>1.2920752716671085E-3</v>
      </c>
      <c r="K82" s="74">
        <v>1.2636899747262005E-3</v>
      </c>
      <c r="L82" s="430">
        <v>2.8385296940907972E-3</v>
      </c>
      <c r="M82" s="69">
        <v>1.0888553437685478E-3</v>
      </c>
      <c r="N82" s="69">
        <v>1.014941446064975E-3</v>
      </c>
      <c r="O82" s="438">
        <v>7.3913897703572823E-3</v>
      </c>
    </row>
    <row r="83" spans="1:15" x14ac:dyDescent="0.25">
      <c r="A83" s="61"/>
      <c r="B83" s="951"/>
      <c r="C83" s="433" t="s">
        <v>22</v>
      </c>
      <c r="D83" s="423">
        <v>1.2020606754436176E-2</v>
      </c>
      <c r="E83" s="423">
        <v>1.0739102969046115E-2</v>
      </c>
      <c r="F83" s="485">
        <v>0.12815037853900618</v>
      </c>
      <c r="G83" s="454">
        <v>2.0408163265306121E-2</v>
      </c>
      <c r="H83" s="737" t="s">
        <v>114</v>
      </c>
      <c r="I83" s="737" t="s">
        <v>114</v>
      </c>
      <c r="J83" s="454">
        <v>3.8005830809085669E-3</v>
      </c>
      <c r="K83" s="423">
        <v>2.8173799781971601E-3</v>
      </c>
      <c r="L83" s="485">
        <v>9.8320310271140687E-2</v>
      </c>
      <c r="M83" s="454">
        <v>3.5502093461356643E-3</v>
      </c>
      <c r="N83" s="454">
        <v>2.6831269474432502E-3</v>
      </c>
      <c r="O83" s="488">
        <v>8.6708239869241407E-2</v>
      </c>
    </row>
    <row r="84" spans="1:15" x14ac:dyDescent="0.25">
      <c r="A84" s="61"/>
      <c r="B84" s="951"/>
      <c r="C84" s="432" t="s">
        <v>23</v>
      </c>
      <c r="D84" s="74">
        <v>5.4200542005420054E-4</v>
      </c>
      <c r="E84" s="74">
        <v>1.0095911155981827E-3</v>
      </c>
      <c r="F84" s="430">
        <v>-4.6758569554398222E-2</v>
      </c>
      <c r="G84" s="69">
        <v>7.6745970836531081E-4</v>
      </c>
      <c r="H84" s="736" t="s">
        <v>114</v>
      </c>
      <c r="I84" s="736" t="s">
        <v>114</v>
      </c>
      <c r="J84" s="69">
        <v>7.429806899318687E-6</v>
      </c>
      <c r="K84" s="74">
        <v>4.6543378428695544E-5</v>
      </c>
      <c r="L84" s="430">
        <v>-3.9113571529376858E-3</v>
      </c>
      <c r="M84" s="69">
        <v>5.0178154397580947E-6</v>
      </c>
      <c r="N84" s="69">
        <v>4.5985831519809328E-5</v>
      </c>
      <c r="O84" s="438">
        <v>-4.0968016080051234E-3</v>
      </c>
    </row>
    <row r="85" spans="1:15" ht="14.25" thickBot="1" x14ac:dyDescent="0.3">
      <c r="A85" s="61"/>
      <c r="B85" s="949"/>
      <c r="C85" s="434" t="s">
        <v>24</v>
      </c>
      <c r="D85" s="455">
        <v>0</v>
      </c>
      <c r="E85" s="455">
        <v>4.0816326530612242E-2</v>
      </c>
      <c r="F85" s="425">
        <v>-4.0816326530612246</v>
      </c>
      <c r="G85" s="456">
        <v>0</v>
      </c>
      <c r="H85" s="738" t="s">
        <v>114</v>
      </c>
      <c r="I85" s="738" t="s">
        <v>114</v>
      </c>
      <c r="J85" s="456">
        <v>0</v>
      </c>
      <c r="K85" s="455">
        <v>2.9411764705882353E-2</v>
      </c>
      <c r="L85" s="425">
        <v>-2.9411764705882351</v>
      </c>
      <c r="M85" s="456">
        <v>0</v>
      </c>
      <c r="N85" s="456">
        <v>1.7222654060012513E-2</v>
      </c>
      <c r="O85" s="440">
        <v>-1.7222654060012512</v>
      </c>
    </row>
    <row r="86" spans="1:15" ht="14.25" thickBot="1" x14ac:dyDescent="0.3">
      <c r="A86" s="61"/>
      <c r="B86" s="952" t="s">
        <v>50</v>
      </c>
      <c r="C86" s="952"/>
      <c r="D86" s="24">
        <v>1.245019920318725E-2</v>
      </c>
      <c r="E86" s="24">
        <v>1.3225033843590545E-2</v>
      </c>
      <c r="F86" s="464">
        <v>-7.7483464040329492E-2</v>
      </c>
      <c r="G86" s="24">
        <v>2.0646147964060408E-2</v>
      </c>
      <c r="H86" s="748" t="s">
        <v>114</v>
      </c>
      <c r="I86" s="748" t="s">
        <v>114</v>
      </c>
      <c r="J86" s="24">
        <v>2.3958903717973246E-3</v>
      </c>
      <c r="K86" s="24">
        <v>1.9506305815790875E-3</v>
      </c>
      <c r="L86" s="464">
        <v>4.4525979021823717E-2</v>
      </c>
      <c r="M86" s="24">
        <v>2.1243240519253914E-3</v>
      </c>
      <c r="N86" s="24">
        <v>1.5387692970181392E-3</v>
      </c>
      <c r="O86" s="483">
        <v>5.855547549072522E-2</v>
      </c>
    </row>
    <row r="87" spans="1:15" ht="14.25" thickBot="1" x14ac:dyDescent="0.3">
      <c r="A87" s="61"/>
      <c r="B87" s="945" t="s">
        <v>51</v>
      </c>
      <c r="C87" s="946"/>
      <c r="D87" s="52">
        <v>1.5057422373458102E-2</v>
      </c>
      <c r="E87" s="52">
        <v>1.5691489361702126E-2</v>
      </c>
      <c r="F87" s="470">
        <v>-6.3406698824402391E-2</v>
      </c>
      <c r="G87" s="52">
        <v>2.4307243558580455E-2</v>
      </c>
      <c r="H87" s="749" t="s">
        <v>114</v>
      </c>
      <c r="I87" s="750" t="s">
        <v>114</v>
      </c>
      <c r="J87" s="486">
        <v>2.5421438143387954E-3</v>
      </c>
      <c r="K87" s="52">
        <v>2.1607858723744233E-3</v>
      </c>
      <c r="L87" s="470">
        <v>3.8135794196437207E-2</v>
      </c>
      <c r="M87" s="52">
        <v>1.9193461932162316E-3</v>
      </c>
      <c r="N87" s="52">
        <v>1.7556470227886036E-3</v>
      </c>
      <c r="O87" s="487">
        <v>1.6369917042762798E-2</v>
      </c>
    </row>
  </sheetData>
  <mergeCells count="30">
    <mergeCell ref="B7:B17"/>
    <mergeCell ref="G63:I63"/>
    <mergeCell ref="B36:B46"/>
    <mergeCell ref="B47:C47"/>
    <mergeCell ref="B48:B56"/>
    <mergeCell ref="B57:C57"/>
    <mergeCell ref="B58:C58"/>
    <mergeCell ref="D63:F63"/>
    <mergeCell ref="D62:O62"/>
    <mergeCell ref="D33:O33"/>
    <mergeCell ref="J63:L63"/>
    <mergeCell ref="M63:O63"/>
    <mergeCell ref="B29:C29"/>
    <mergeCell ref="B19:B27"/>
    <mergeCell ref="B18:C18"/>
    <mergeCell ref="B28:C28"/>
    <mergeCell ref="D4:O4"/>
    <mergeCell ref="G5:I5"/>
    <mergeCell ref="G34:I34"/>
    <mergeCell ref="D5:F5"/>
    <mergeCell ref="J5:L5"/>
    <mergeCell ref="M5:O5"/>
    <mergeCell ref="D34:F34"/>
    <mergeCell ref="J34:L34"/>
    <mergeCell ref="M34:O34"/>
    <mergeCell ref="B65:B75"/>
    <mergeCell ref="B76:C76"/>
    <mergeCell ref="B77:B85"/>
    <mergeCell ref="B86:C86"/>
    <mergeCell ref="B87:C87"/>
  </mergeCells>
  <conditionalFormatting sqref="F7:F29 H7:I29 L7:L29 O7:O29 AN7:AO29 F36:F58 H36:I58 L36:L58 O36:O58 F65:F87 H65:I87 L65:L87 O65:O87">
    <cfRule type="cellIs" dxfId="17" priority="3" operator="between">
      <formula>-1</formula>
      <formula>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AAF4-09AF-4EE8-B2A8-4AED88E7E426}">
  <dimension ref="A1:AI87"/>
  <sheetViews>
    <sheetView showGridLines="0" zoomScale="85" zoomScaleNormal="85" workbookViewId="0"/>
  </sheetViews>
  <sheetFormatPr baseColWidth="10" defaultColWidth="11.42578125" defaultRowHeight="13.5" x14ac:dyDescent="0.25"/>
  <cols>
    <col min="1" max="1" width="4.140625" style="2" customWidth="1"/>
    <col min="2" max="2" width="15.7109375" style="2" customWidth="1"/>
    <col min="3" max="3" width="21.28515625" style="2" customWidth="1"/>
    <col min="4" max="5" width="11.42578125" style="2"/>
    <col min="6" max="6" width="11.7109375" style="2" customWidth="1"/>
    <col min="7" max="11" width="11.42578125" style="2"/>
    <col min="12" max="12" width="11.7109375" style="2" customWidth="1"/>
    <col min="13" max="17" width="11.42578125" style="2"/>
    <col min="18" max="18" width="11.7109375" style="2" customWidth="1"/>
    <col min="19" max="21" width="11.42578125" style="2"/>
    <col min="22" max="22" width="15.7109375" style="2" customWidth="1"/>
    <col min="23" max="16384" width="11.42578125" style="2"/>
  </cols>
  <sheetData>
    <row r="1" spans="1:35" ht="15" x14ac:dyDescent="0.25">
      <c r="B1" s="459"/>
      <c r="C1" s="418"/>
    </row>
    <row r="2" spans="1:35" ht="14.25" customHeight="1" x14ac:dyDescent="0.25">
      <c r="B2" s="419"/>
    </row>
    <row r="3" spans="1:35" ht="14.25" thickBot="1" x14ac:dyDescent="0.3"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</row>
    <row r="4" spans="1:35" ht="30" customHeight="1" thickBot="1" x14ac:dyDescent="0.3">
      <c r="C4" s="61"/>
      <c r="D4" s="985" t="s">
        <v>90</v>
      </c>
      <c r="E4" s="975"/>
      <c r="F4" s="975"/>
      <c r="G4" s="975"/>
      <c r="H4" s="975"/>
      <c r="I4" s="975"/>
      <c r="J4" s="975"/>
      <c r="K4" s="975"/>
      <c r="L4" s="975"/>
      <c r="AE4" s="647"/>
    </row>
    <row r="5" spans="1:35" ht="22.5" customHeight="1" thickBot="1" x14ac:dyDescent="0.3">
      <c r="C5" s="61"/>
      <c r="D5" s="987" t="s">
        <v>121</v>
      </c>
      <c r="E5" s="978"/>
      <c r="F5" s="986"/>
      <c r="G5" s="977" t="s">
        <v>33</v>
      </c>
      <c r="H5" s="978"/>
      <c r="I5" s="986"/>
      <c r="J5" s="977" t="s">
        <v>122</v>
      </c>
      <c r="K5" s="978"/>
      <c r="L5" s="979"/>
      <c r="AE5" s="648"/>
    </row>
    <row r="6" spans="1:35" ht="14.25" thickBot="1" x14ac:dyDescent="0.3">
      <c r="C6" s="62"/>
      <c r="D6" s="448">
        <v>2024</v>
      </c>
      <c r="E6" s="436">
        <v>2023</v>
      </c>
      <c r="F6" s="449" t="s">
        <v>328</v>
      </c>
      <c r="G6" s="436">
        <v>2024</v>
      </c>
      <c r="H6" s="436">
        <v>2023</v>
      </c>
      <c r="I6" s="449" t="s">
        <v>328</v>
      </c>
      <c r="J6" s="436">
        <v>2024</v>
      </c>
      <c r="K6" s="436">
        <v>2023</v>
      </c>
      <c r="L6" s="450" t="s">
        <v>328</v>
      </c>
      <c r="AE6" s="644"/>
    </row>
    <row r="7" spans="1:35" ht="13.5" customHeight="1" x14ac:dyDescent="0.25">
      <c r="B7" s="950" t="s">
        <v>175</v>
      </c>
      <c r="C7" s="431" t="s">
        <v>4</v>
      </c>
      <c r="D7" s="446">
        <v>0.14285714285714285</v>
      </c>
      <c r="E7" s="446">
        <v>0.90322580645161288</v>
      </c>
      <c r="F7" s="445">
        <v>-76.036866359447004</v>
      </c>
      <c r="G7" s="453">
        <v>0.14285714285714285</v>
      </c>
      <c r="H7" s="446">
        <v>0.90752157829839708</v>
      </c>
      <c r="I7" s="650">
        <v>-76.466443544125411</v>
      </c>
      <c r="J7" s="453">
        <v>0.84491587417702996</v>
      </c>
      <c r="K7" s="739" t="s">
        <v>114</v>
      </c>
      <c r="L7" s="740" t="s">
        <v>114</v>
      </c>
    </row>
    <row r="8" spans="1:35" x14ac:dyDescent="0.25">
      <c r="B8" s="948"/>
      <c r="C8" s="432" t="s">
        <v>5</v>
      </c>
      <c r="D8" s="74">
        <v>0.88888888888888884</v>
      </c>
      <c r="E8" s="74">
        <v>0.45454545454545453</v>
      </c>
      <c r="F8" s="430">
        <v>43.434343434343432</v>
      </c>
      <c r="G8" s="69">
        <v>0.86713286713286708</v>
      </c>
      <c r="H8" s="74">
        <v>0.89090909090909087</v>
      </c>
      <c r="I8" s="651">
        <v>-2.3776223776223793</v>
      </c>
      <c r="J8" s="69">
        <v>0.79937520198211787</v>
      </c>
      <c r="K8" s="741" t="s">
        <v>114</v>
      </c>
      <c r="L8" s="742" t="s">
        <v>114</v>
      </c>
    </row>
    <row r="9" spans="1:35" x14ac:dyDescent="0.25">
      <c r="B9" s="948"/>
      <c r="C9" s="433" t="s">
        <v>6</v>
      </c>
      <c r="D9" s="423">
        <v>2.1052631578947368E-2</v>
      </c>
      <c r="E9" s="423">
        <v>4.0816326530612242E-2</v>
      </c>
      <c r="F9" s="485">
        <v>-1.9763694951664874</v>
      </c>
      <c r="G9" s="454">
        <v>0.38271604938271603</v>
      </c>
      <c r="H9" s="423">
        <v>0.15979381443298968</v>
      </c>
      <c r="I9" s="652">
        <v>22.292223494972635</v>
      </c>
      <c r="J9" s="454">
        <v>0.39019984517016948</v>
      </c>
      <c r="K9" s="743" t="s">
        <v>114</v>
      </c>
      <c r="L9" s="744" t="s">
        <v>114</v>
      </c>
    </row>
    <row r="10" spans="1:35" x14ac:dyDescent="0.25">
      <c r="B10" s="948"/>
      <c r="C10" s="432" t="s">
        <v>43</v>
      </c>
      <c r="D10" s="74">
        <v>0</v>
      </c>
      <c r="E10" s="74">
        <v>0</v>
      </c>
      <c r="F10" s="430">
        <v>0</v>
      </c>
      <c r="G10" s="69">
        <v>0</v>
      </c>
      <c r="H10" s="74">
        <v>0</v>
      </c>
      <c r="I10" s="651">
        <v>0</v>
      </c>
      <c r="J10" s="69">
        <v>0</v>
      </c>
      <c r="K10" s="741" t="s">
        <v>114</v>
      </c>
      <c r="L10" s="742" t="s">
        <v>114</v>
      </c>
    </row>
    <row r="11" spans="1:35" x14ac:dyDescent="0.25">
      <c r="B11" s="948"/>
      <c r="C11" s="433" t="s">
        <v>8</v>
      </c>
      <c r="D11" s="423">
        <v>0</v>
      </c>
      <c r="E11" s="423">
        <v>5.5555555555555552E-2</v>
      </c>
      <c r="F11" s="485">
        <v>-5.5555555555555554</v>
      </c>
      <c r="G11" s="454">
        <v>0</v>
      </c>
      <c r="H11" s="423">
        <v>2.8571428571428571E-2</v>
      </c>
      <c r="I11" s="652">
        <v>-2.8571428571428572</v>
      </c>
      <c r="J11" s="454">
        <v>0</v>
      </c>
      <c r="K11" s="743" t="s">
        <v>114</v>
      </c>
      <c r="L11" s="744" t="s">
        <v>114</v>
      </c>
    </row>
    <row r="12" spans="1:35" x14ac:dyDescent="0.25">
      <c r="B12" s="948"/>
      <c r="C12" s="432" t="s">
        <v>9</v>
      </c>
      <c r="D12" s="74">
        <v>0.17777777777777778</v>
      </c>
      <c r="E12" s="74">
        <v>0.19363538295577132</v>
      </c>
      <c r="F12" s="430">
        <v>-1.5857605177993532</v>
      </c>
      <c r="G12" s="69">
        <v>0.55591598410510101</v>
      </c>
      <c r="H12" s="74">
        <v>0.60512192825534317</v>
      </c>
      <c r="I12" s="651">
        <v>-4.9205944150242154</v>
      </c>
      <c r="J12" s="69">
        <v>0.59422895524844743</v>
      </c>
      <c r="K12" s="741" t="s">
        <v>114</v>
      </c>
      <c r="L12" s="742" t="s">
        <v>114</v>
      </c>
    </row>
    <row r="13" spans="1:35" x14ac:dyDescent="0.25">
      <c r="B13" s="948"/>
      <c r="C13" s="433" t="s">
        <v>10</v>
      </c>
      <c r="D13" s="423">
        <v>0.5</v>
      </c>
      <c r="E13" s="423">
        <v>0.34375</v>
      </c>
      <c r="F13" s="485">
        <v>15.625</v>
      </c>
      <c r="G13" s="454">
        <v>0.5</v>
      </c>
      <c r="H13" s="423">
        <v>0.3</v>
      </c>
      <c r="I13" s="652">
        <v>20</v>
      </c>
      <c r="J13" s="454">
        <v>0.8493758589097572</v>
      </c>
      <c r="K13" s="743" t="s">
        <v>114</v>
      </c>
      <c r="L13" s="744" t="s">
        <v>114</v>
      </c>
    </row>
    <row r="14" spans="1:35" x14ac:dyDescent="0.25">
      <c r="B14" s="948"/>
      <c r="C14" s="432" t="s">
        <v>11</v>
      </c>
      <c r="D14" s="74">
        <v>1</v>
      </c>
      <c r="E14" s="74">
        <v>0.5</v>
      </c>
      <c r="F14" s="430">
        <v>50</v>
      </c>
      <c r="G14" s="69">
        <v>1</v>
      </c>
      <c r="H14" s="74">
        <v>0.6</v>
      </c>
      <c r="I14" s="651">
        <v>40</v>
      </c>
      <c r="J14" s="69">
        <v>1</v>
      </c>
      <c r="K14" s="741" t="s">
        <v>114</v>
      </c>
      <c r="L14" s="742" t="s">
        <v>114</v>
      </c>
    </row>
    <row r="15" spans="1:35" x14ac:dyDescent="0.25">
      <c r="B15" s="948"/>
      <c r="C15" s="433" t="s">
        <v>46</v>
      </c>
      <c r="D15" s="423">
        <v>0.19873699851411589</v>
      </c>
      <c r="E15" s="423">
        <v>0.2196941439761283</v>
      </c>
      <c r="F15" s="485">
        <v>-2.0957145462012412</v>
      </c>
      <c r="G15" s="454">
        <v>0.72039003136524105</v>
      </c>
      <c r="H15" s="423">
        <v>0.66778775822703473</v>
      </c>
      <c r="I15" s="652">
        <v>5.2602273138206312</v>
      </c>
      <c r="J15" s="454">
        <v>0.7367032659499767</v>
      </c>
      <c r="K15" s="743" t="s">
        <v>114</v>
      </c>
      <c r="L15" s="744" t="s">
        <v>114</v>
      </c>
    </row>
    <row r="16" spans="1:35" x14ac:dyDescent="0.25">
      <c r="A16" s="61"/>
      <c r="B16" s="951"/>
      <c r="C16" s="432" t="s">
        <v>13</v>
      </c>
      <c r="D16" s="74">
        <v>0.24620655898188937</v>
      </c>
      <c r="E16" s="74">
        <v>0.27652901202300051</v>
      </c>
      <c r="F16" s="430">
        <v>-3.0322453041111141</v>
      </c>
      <c r="G16" s="69">
        <v>0.65941044818945238</v>
      </c>
      <c r="H16" s="74">
        <v>0.65368042028215567</v>
      </c>
      <c r="I16" s="651">
        <v>0.57300279072967086</v>
      </c>
      <c r="J16" s="69">
        <v>0.62141133932247283</v>
      </c>
      <c r="K16" s="741" t="s">
        <v>114</v>
      </c>
      <c r="L16" s="742" t="s">
        <v>114</v>
      </c>
    </row>
    <row r="17" spans="1:21" ht="14.25" thickBot="1" x14ac:dyDescent="0.3">
      <c r="A17" s="61"/>
      <c r="B17" s="949"/>
      <c r="C17" s="434" t="s">
        <v>14</v>
      </c>
      <c r="D17" s="455">
        <v>0</v>
      </c>
      <c r="E17" s="455">
        <v>0.25</v>
      </c>
      <c r="F17" s="425">
        <v>-25</v>
      </c>
      <c r="G17" s="456">
        <v>0</v>
      </c>
      <c r="H17" s="455">
        <v>0.14285714285714285</v>
      </c>
      <c r="I17" s="653">
        <v>-14.285714285714285</v>
      </c>
      <c r="J17" s="456">
        <v>0</v>
      </c>
      <c r="K17" s="745" t="s">
        <v>114</v>
      </c>
      <c r="L17" s="746" t="s">
        <v>114</v>
      </c>
    </row>
    <row r="18" spans="1:21" ht="14.25" thickBot="1" x14ac:dyDescent="0.3">
      <c r="A18" s="61"/>
      <c r="B18" s="952" t="s">
        <v>175</v>
      </c>
      <c r="C18" s="952"/>
      <c r="D18" s="24">
        <v>0.17997410444540354</v>
      </c>
      <c r="E18" s="24">
        <v>0.20282111562299637</v>
      </c>
      <c r="F18" s="464">
        <v>-2.2847011177592829</v>
      </c>
      <c r="G18" s="24">
        <v>0.68299885280496264</v>
      </c>
      <c r="H18" s="24">
        <v>0.65423930188254087</v>
      </c>
      <c r="I18" s="464">
        <v>2.8759550922421773</v>
      </c>
      <c r="J18" s="24">
        <v>0.69189389956293157</v>
      </c>
      <c r="K18" s="751" t="s">
        <v>114</v>
      </c>
      <c r="L18" s="753" t="s">
        <v>114</v>
      </c>
    </row>
    <row r="19" spans="1:21" ht="13.5" customHeight="1" x14ac:dyDescent="0.25">
      <c r="A19" s="61"/>
      <c r="B19" s="947" t="s">
        <v>47</v>
      </c>
      <c r="C19" s="435" t="s">
        <v>16</v>
      </c>
      <c r="D19" s="446">
        <v>0.14097914777878512</v>
      </c>
      <c r="E19" s="446">
        <v>0.16290959795491516</v>
      </c>
      <c r="F19" s="422">
        <v>-2.1930450176130045</v>
      </c>
      <c r="G19" s="453">
        <v>0.5615423679628555</v>
      </c>
      <c r="H19" s="446">
        <v>0.56545968412302572</v>
      </c>
      <c r="I19" s="654">
        <v>-0.39173161601702144</v>
      </c>
      <c r="J19" s="453">
        <v>0.70698859352037513</v>
      </c>
      <c r="K19" s="739" t="s">
        <v>114</v>
      </c>
      <c r="L19" s="747" t="s">
        <v>114</v>
      </c>
    </row>
    <row r="20" spans="1:21" x14ac:dyDescent="0.25">
      <c r="A20" s="61"/>
      <c r="B20" s="951"/>
      <c r="C20" s="432" t="s">
        <v>17</v>
      </c>
      <c r="D20" s="74">
        <v>0.1867273910214704</v>
      </c>
      <c r="E20" s="74">
        <v>0.20504731861198738</v>
      </c>
      <c r="F20" s="430">
        <v>-1.8319927590516982</v>
      </c>
      <c r="G20" s="69">
        <v>0.49964772511719913</v>
      </c>
      <c r="H20" s="74">
        <v>0.53687962709075954</v>
      </c>
      <c r="I20" s="651">
        <v>-3.7231901973560411</v>
      </c>
      <c r="J20" s="69">
        <v>0.65350642167591066</v>
      </c>
      <c r="K20" s="741" t="s">
        <v>114</v>
      </c>
      <c r="L20" s="742" t="s">
        <v>114</v>
      </c>
    </row>
    <row r="21" spans="1:21" x14ac:dyDescent="0.25">
      <c r="A21" s="61"/>
      <c r="B21" s="951"/>
      <c r="C21" s="433" t="s">
        <v>49</v>
      </c>
      <c r="D21" s="423">
        <v>0.22443559096945551</v>
      </c>
      <c r="E21" s="423">
        <v>0.23781212841854935</v>
      </c>
      <c r="F21" s="485">
        <v>-1.3376537449093839</v>
      </c>
      <c r="G21" s="454">
        <v>0.54395636889312349</v>
      </c>
      <c r="H21" s="423">
        <v>0.54349911213075652</v>
      </c>
      <c r="I21" s="652">
        <v>4.5725676236696433E-2</v>
      </c>
      <c r="J21" s="454">
        <v>0</v>
      </c>
      <c r="K21" s="743" t="s">
        <v>114</v>
      </c>
      <c r="L21" s="744" t="s">
        <v>114</v>
      </c>
    </row>
    <row r="22" spans="1:21" x14ac:dyDescent="0.25">
      <c r="A22" s="61"/>
      <c r="B22" s="951"/>
      <c r="C22" s="432" t="s">
        <v>19</v>
      </c>
      <c r="D22" s="74">
        <v>0.33922996878251821</v>
      </c>
      <c r="E22" s="74">
        <v>0.36949846468781988</v>
      </c>
      <c r="F22" s="430">
        <v>-3.0268495905301673</v>
      </c>
      <c r="G22" s="69">
        <v>0.89266418258034463</v>
      </c>
      <c r="H22" s="74">
        <v>0.87030471198807868</v>
      </c>
      <c r="I22" s="651">
        <v>2.2359470592265951</v>
      </c>
      <c r="J22" s="69">
        <v>0.91235162422808058</v>
      </c>
      <c r="K22" s="741" t="s">
        <v>114</v>
      </c>
      <c r="L22" s="742" t="s">
        <v>114</v>
      </c>
    </row>
    <row r="23" spans="1:21" x14ac:dyDescent="0.25">
      <c r="A23" s="61"/>
      <c r="B23" s="951"/>
      <c r="C23" s="433" t="s">
        <v>20</v>
      </c>
      <c r="D23" s="423">
        <v>0.23304831974547624</v>
      </c>
      <c r="E23" s="423">
        <v>0.25307950727883538</v>
      </c>
      <c r="F23" s="485">
        <v>-2.0031187533359143</v>
      </c>
      <c r="G23" s="454">
        <v>0.70073985814689288</v>
      </c>
      <c r="H23" s="423">
        <v>0.74536761286216657</v>
      </c>
      <c r="I23" s="652">
        <v>-4.4627754715273689</v>
      </c>
      <c r="J23" s="454">
        <v>0.65719824253735337</v>
      </c>
      <c r="K23" s="743" t="s">
        <v>114</v>
      </c>
      <c r="L23" s="744" t="s">
        <v>114</v>
      </c>
    </row>
    <row r="24" spans="1:21" x14ac:dyDescent="0.25">
      <c r="A24" s="61"/>
      <c r="B24" s="951"/>
      <c r="C24" s="432" t="s">
        <v>21</v>
      </c>
      <c r="D24" s="74">
        <v>0.11308068459657701</v>
      </c>
      <c r="E24" s="74">
        <v>0.14112903225806453</v>
      </c>
      <c r="F24" s="430">
        <v>-2.804834766148752</v>
      </c>
      <c r="G24" s="69">
        <v>0.71752418499867476</v>
      </c>
      <c r="H24" s="74">
        <v>0.78891204422175909</v>
      </c>
      <c r="I24" s="651">
        <v>-7.1387859223084327</v>
      </c>
      <c r="J24" s="69">
        <v>0.71172278502099862</v>
      </c>
      <c r="K24" s="741" t="s">
        <v>114</v>
      </c>
      <c r="L24" s="742" t="s">
        <v>114</v>
      </c>
    </row>
    <row r="25" spans="1:21" x14ac:dyDescent="0.25">
      <c r="A25" s="61"/>
      <c r="B25" s="951"/>
      <c r="C25" s="433" t="s">
        <v>22</v>
      </c>
      <c r="D25" s="423">
        <v>8.1854607899255874E-2</v>
      </c>
      <c r="E25" s="423">
        <v>6.4434617814276687E-2</v>
      </c>
      <c r="F25" s="485">
        <v>1.7419990084979187</v>
      </c>
      <c r="G25" s="454">
        <v>0.24103655218898967</v>
      </c>
      <c r="H25" s="423">
        <v>0.2318321464471281</v>
      </c>
      <c r="I25" s="652">
        <v>0.9204405741861571</v>
      </c>
      <c r="J25" s="454">
        <v>0.25101052079209785</v>
      </c>
      <c r="K25" s="743" t="s">
        <v>114</v>
      </c>
      <c r="L25" s="744" t="s">
        <v>114</v>
      </c>
    </row>
    <row r="26" spans="1:21" x14ac:dyDescent="0.25">
      <c r="A26" s="61"/>
      <c r="B26" s="951"/>
      <c r="C26" s="432" t="s">
        <v>23</v>
      </c>
      <c r="D26" s="74">
        <v>0.36910569105691055</v>
      </c>
      <c r="E26" s="74">
        <v>0.36042402826855124</v>
      </c>
      <c r="F26" s="430">
        <v>0.86816627883593012</v>
      </c>
      <c r="G26" s="69">
        <v>0.78001827732497231</v>
      </c>
      <c r="H26" s="74">
        <v>0.80692255181829464</v>
      </c>
      <c r="I26" s="651">
        <v>-2.6904274493322333</v>
      </c>
      <c r="J26" s="69">
        <v>0.77521399329694318</v>
      </c>
      <c r="K26" s="741" t="s">
        <v>114</v>
      </c>
      <c r="L26" s="742" t="s">
        <v>114</v>
      </c>
    </row>
    <row r="27" spans="1:21" ht="14.25" thickBot="1" x14ac:dyDescent="0.3">
      <c r="A27" s="61"/>
      <c r="B27" s="949"/>
      <c r="C27" s="434" t="s">
        <v>24</v>
      </c>
      <c r="D27" s="455">
        <v>0.53333333333333333</v>
      </c>
      <c r="E27" s="455">
        <v>0.69387755102040816</v>
      </c>
      <c r="F27" s="425">
        <v>-16.054421768707485</v>
      </c>
      <c r="G27" s="456">
        <v>0.54545454545454541</v>
      </c>
      <c r="H27" s="455">
        <v>0.69117647058823528</v>
      </c>
      <c r="I27" s="653">
        <v>-14.572192513368986</v>
      </c>
      <c r="J27" s="456">
        <v>0.52577764355666767</v>
      </c>
      <c r="K27" s="745" t="s">
        <v>114</v>
      </c>
      <c r="L27" s="746" t="s">
        <v>114</v>
      </c>
    </row>
    <row r="28" spans="1:21" ht="14.25" thickBot="1" x14ac:dyDescent="0.3">
      <c r="A28" s="61"/>
      <c r="B28" s="952" t="s">
        <v>50</v>
      </c>
      <c r="C28" s="952"/>
      <c r="D28" s="24">
        <v>0.19621513944223107</v>
      </c>
      <c r="E28" s="24">
        <v>0.20077059252316984</v>
      </c>
      <c r="F28" s="464">
        <v>-0.45554530809387705</v>
      </c>
      <c r="G28" s="24">
        <v>0.59786535953749087</v>
      </c>
      <c r="H28" s="24">
        <v>0.64486213610619569</v>
      </c>
      <c r="I28" s="464">
        <v>-4.6996776568704828</v>
      </c>
      <c r="J28" s="24">
        <v>0.57719641116163611</v>
      </c>
      <c r="K28" s="751" t="s">
        <v>114</v>
      </c>
      <c r="L28" s="753" t="s">
        <v>114</v>
      </c>
    </row>
    <row r="29" spans="1:21" ht="14.25" thickBot="1" x14ac:dyDescent="0.3">
      <c r="A29" s="61"/>
      <c r="B29" s="945" t="s">
        <v>51</v>
      </c>
      <c r="C29" s="946"/>
      <c r="D29" s="52">
        <v>0.18681412165036154</v>
      </c>
      <c r="E29" s="52">
        <v>0.19246453900709221</v>
      </c>
      <c r="F29" s="470">
        <v>-0.56504173567306637</v>
      </c>
      <c r="G29" s="486">
        <v>0.60930742522994452</v>
      </c>
      <c r="H29" s="52">
        <v>0.64624747555245299</v>
      </c>
      <c r="I29" s="470">
        <v>-3.6940050322508466</v>
      </c>
      <c r="J29" s="52">
        <v>0.65262503836584007</v>
      </c>
      <c r="K29" s="752" t="s">
        <v>114</v>
      </c>
      <c r="L29" s="754" t="s">
        <v>114</v>
      </c>
    </row>
    <row r="30" spans="1:21" x14ac:dyDescent="0.25">
      <c r="B30" s="489"/>
      <c r="C30" s="489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</row>
    <row r="32" spans="1:21" ht="14.25" thickBot="1" x14ac:dyDescent="0.3">
      <c r="D32" s="418"/>
      <c r="E32" s="418"/>
      <c r="F32" s="418"/>
      <c r="G32" s="418"/>
      <c r="H32" s="418"/>
      <c r="I32" s="418"/>
      <c r="J32" s="418"/>
      <c r="K32" s="418"/>
      <c r="L32" s="418"/>
    </row>
    <row r="33" spans="1:12" ht="30" customHeight="1" thickBot="1" x14ac:dyDescent="0.3">
      <c r="C33" s="61"/>
      <c r="D33" s="985" t="s">
        <v>91</v>
      </c>
      <c r="E33" s="975"/>
      <c r="F33" s="975"/>
      <c r="G33" s="975"/>
      <c r="H33" s="975"/>
      <c r="I33" s="975"/>
      <c r="J33" s="975"/>
      <c r="K33" s="975"/>
      <c r="L33" s="975"/>
    </row>
    <row r="34" spans="1:12" ht="22.5" customHeight="1" thickBot="1" x14ac:dyDescent="0.3">
      <c r="C34" s="61"/>
      <c r="D34" s="987" t="s">
        <v>121</v>
      </c>
      <c r="E34" s="978"/>
      <c r="F34" s="986"/>
      <c r="G34" s="977" t="s">
        <v>33</v>
      </c>
      <c r="H34" s="978"/>
      <c r="I34" s="986"/>
      <c r="J34" s="977" t="s">
        <v>122</v>
      </c>
      <c r="K34" s="978"/>
      <c r="L34" s="979"/>
    </row>
    <row r="35" spans="1:12" ht="14.25" thickBot="1" x14ac:dyDescent="0.3">
      <c r="C35" s="62"/>
      <c r="D35" s="448">
        <v>2024</v>
      </c>
      <c r="E35" s="436">
        <v>2023</v>
      </c>
      <c r="F35" s="449" t="s">
        <v>328</v>
      </c>
      <c r="G35" s="436">
        <v>2024</v>
      </c>
      <c r="H35" s="436">
        <v>2023</v>
      </c>
      <c r="I35" s="449" t="s">
        <v>328</v>
      </c>
      <c r="J35" s="436">
        <v>2024</v>
      </c>
      <c r="K35" s="436">
        <v>2023</v>
      </c>
      <c r="L35" s="450" t="s">
        <v>328</v>
      </c>
    </row>
    <row r="36" spans="1:12" x14ac:dyDescent="0.25">
      <c r="B36" s="950" t="s">
        <v>175</v>
      </c>
      <c r="C36" s="431" t="s">
        <v>4</v>
      </c>
      <c r="D36" s="446">
        <v>0</v>
      </c>
      <c r="E36" s="446">
        <v>6.4516129032258063E-2</v>
      </c>
      <c r="F36" s="445">
        <v>-6.4516129032258061</v>
      </c>
      <c r="G36" s="453">
        <v>0</v>
      </c>
      <c r="H36" s="446">
        <v>9.1245376078914919E-2</v>
      </c>
      <c r="I36" s="650">
        <v>-9.1245376078914919</v>
      </c>
      <c r="J36" s="453">
        <v>0</v>
      </c>
      <c r="K36" s="739" t="s">
        <v>114</v>
      </c>
      <c r="L36" s="740" t="s">
        <v>114</v>
      </c>
    </row>
    <row r="37" spans="1:12" x14ac:dyDescent="0.25">
      <c r="B37" s="948"/>
      <c r="C37" s="432" t="s">
        <v>5</v>
      </c>
      <c r="D37" s="74">
        <v>0</v>
      </c>
      <c r="E37" s="74">
        <v>0.18181818181818182</v>
      </c>
      <c r="F37" s="430">
        <v>-18.181818181818183</v>
      </c>
      <c r="G37" s="69">
        <v>0.12587412587412589</v>
      </c>
      <c r="H37" s="74">
        <v>3.6363636363636362E-2</v>
      </c>
      <c r="I37" s="651">
        <v>8.9510489510489517</v>
      </c>
      <c r="J37" s="69">
        <v>0.18740708822578908</v>
      </c>
      <c r="K37" s="741" t="s">
        <v>114</v>
      </c>
      <c r="L37" s="742" t="s">
        <v>114</v>
      </c>
    </row>
    <row r="38" spans="1:12" x14ac:dyDescent="0.25">
      <c r="B38" s="948"/>
      <c r="C38" s="433" t="s">
        <v>6</v>
      </c>
      <c r="D38" s="423">
        <v>2.1052631578947368E-2</v>
      </c>
      <c r="E38" s="423">
        <v>3.0612244897959183E-2</v>
      </c>
      <c r="F38" s="485">
        <v>-0.95596133190118149</v>
      </c>
      <c r="G38" s="454">
        <v>1.2345679012345678E-2</v>
      </c>
      <c r="H38" s="423">
        <v>1.5463917525773196E-2</v>
      </c>
      <c r="I38" s="652">
        <v>-0.31182385134275181</v>
      </c>
      <c r="J38" s="454">
        <v>2.5833643948734122E-2</v>
      </c>
      <c r="K38" s="743" t="s">
        <v>114</v>
      </c>
      <c r="L38" s="744" t="s">
        <v>114</v>
      </c>
    </row>
    <row r="39" spans="1:12" x14ac:dyDescent="0.25">
      <c r="B39" s="948"/>
      <c r="C39" s="432" t="s">
        <v>43</v>
      </c>
      <c r="D39" s="74">
        <v>0</v>
      </c>
      <c r="E39" s="74">
        <v>0</v>
      </c>
      <c r="F39" s="430">
        <v>0</v>
      </c>
      <c r="G39" s="69">
        <v>0</v>
      </c>
      <c r="H39" s="74">
        <v>0</v>
      </c>
      <c r="I39" s="651">
        <v>0</v>
      </c>
      <c r="J39" s="69">
        <v>0</v>
      </c>
      <c r="K39" s="741" t="s">
        <v>114</v>
      </c>
      <c r="L39" s="742" t="s">
        <v>114</v>
      </c>
    </row>
    <row r="40" spans="1:12" x14ac:dyDescent="0.25">
      <c r="B40" s="948"/>
      <c r="C40" s="433" t="s">
        <v>8</v>
      </c>
      <c r="D40" s="423">
        <v>0</v>
      </c>
      <c r="E40" s="423">
        <v>5.5555555555555552E-2</v>
      </c>
      <c r="F40" s="485">
        <v>-5.5555555555555554</v>
      </c>
      <c r="G40" s="454">
        <v>0</v>
      </c>
      <c r="H40" s="423">
        <v>2.8571428571428571E-2</v>
      </c>
      <c r="I40" s="652">
        <v>-2.8571428571428572</v>
      </c>
      <c r="J40" s="454">
        <v>0</v>
      </c>
      <c r="K40" s="743" t="s">
        <v>114</v>
      </c>
      <c r="L40" s="744" t="s">
        <v>114</v>
      </c>
    </row>
    <row r="41" spans="1:12" x14ac:dyDescent="0.25">
      <c r="B41" s="948"/>
      <c r="C41" s="432" t="s">
        <v>9</v>
      </c>
      <c r="D41" s="74">
        <v>4.7619047619047616E-2</v>
      </c>
      <c r="E41" s="74">
        <v>6.6343042071197414E-2</v>
      </c>
      <c r="F41" s="430">
        <v>-1.8723994452149797</v>
      </c>
      <c r="G41" s="69">
        <v>5.8065039331765468E-2</v>
      </c>
      <c r="H41" s="74">
        <v>6.2376424065530553E-2</v>
      </c>
      <c r="I41" s="651">
        <v>-0.43113847337650846</v>
      </c>
      <c r="J41" s="69">
        <v>5.9464044922480863E-2</v>
      </c>
      <c r="K41" s="741" t="s">
        <v>114</v>
      </c>
      <c r="L41" s="742" t="s">
        <v>114</v>
      </c>
    </row>
    <row r="42" spans="1:12" x14ac:dyDescent="0.25">
      <c r="B42" s="948"/>
      <c r="C42" s="433" t="s">
        <v>10</v>
      </c>
      <c r="D42" s="423">
        <v>0.5</v>
      </c>
      <c r="E42" s="423">
        <v>0.1875</v>
      </c>
      <c r="F42" s="485">
        <v>31.25</v>
      </c>
      <c r="G42" s="454">
        <v>0.5</v>
      </c>
      <c r="H42" s="423">
        <v>0.21249999999999999</v>
      </c>
      <c r="I42" s="652">
        <v>28.749999999999996</v>
      </c>
      <c r="J42" s="454">
        <v>0.15062414109024277</v>
      </c>
      <c r="K42" s="743" t="s">
        <v>114</v>
      </c>
      <c r="L42" s="744" t="s">
        <v>114</v>
      </c>
    </row>
    <row r="43" spans="1:12" x14ac:dyDescent="0.25">
      <c r="B43" s="948"/>
      <c r="C43" s="432" t="s">
        <v>11</v>
      </c>
      <c r="D43" s="74">
        <v>0</v>
      </c>
      <c r="E43" s="74">
        <v>0</v>
      </c>
      <c r="F43" s="430">
        <v>0</v>
      </c>
      <c r="G43" s="69">
        <v>0</v>
      </c>
      <c r="H43" s="74">
        <v>0</v>
      </c>
      <c r="I43" s="651">
        <v>0</v>
      </c>
      <c r="J43" s="69">
        <v>0</v>
      </c>
      <c r="K43" s="741" t="s">
        <v>114</v>
      </c>
      <c r="L43" s="742" t="s">
        <v>114</v>
      </c>
    </row>
    <row r="44" spans="1:12" x14ac:dyDescent="0.25">
      <c r="B44" s="948"/>
      <c r="C44" s="433" t="s">
        <v>46</v>
      </c>
      <c r="D44" s="423">
        <v>9.9182763744427929E-2</v>
      </c>
      <c r="E44" s="423">
        <v>8.8399850801939572E-2</v>
      </c>
      <c r="F44" s="485">
        <v>1.0782912942488356</v>
      </c>
      <c r="G44" s="454">
        <v>9.4948752608301948E-2</v>
      </c>
      <c r="H44" s="423">
        <v>9.8409964043038978E-2</v>
      </c>
      <c r="I44" s="652">
        <v>-0.34612114347370299</v>
      </c>
      <c r="J44" s="454">
        <v>8.5203165536340525E-2</v>
      </c>
      <c r="K44" s="743" t="s">
        <v>114</v>
      </c>
      <c r="L44" s="744" t="s">
        <v>114</v>
      </c>
    </row>
    <row r="45" spans="1:12" x14ac:dyDescent="0.25">
      <c r="A45" s="61"/>
      <c r="B45" s="951"/>
      <c r="C45" s="432" t="s">
        <v>13</v>
      </c>
      <c r="D45" s="74">
        <v>9.0553108174253549E-2</v>
      </c>
      <c r="E45" s="74">
        <v>9.1479351803450085E-2</v>
      </c>
      <c r="F45" s="430">
        <v>-9.2624362919653536E-2</v>
      </c>
      <c r="G45" s="69">
        <v>9.7786789601545618E-2</v>
      </c>
      <c r="H45" s="74">
        <v>0.10349644845837515</v>
      </c>
      <c r="I45" s="651">
        <v>-0.57096588568295303</v>
      </c>
      <c r="J45" s="69">
        <v>8.7838944256717566E-2</v>
      </c>
      <c r="K45" s="741" t="s">
        <v>114</v>
      </c>
      <c r="L45" s="742" t="s">
        <v>114</v>
      </c>
    </row>
    <row r="46" spans="1:12" ht="14.25" thickBot="1" x14ac:dyDescent="0.3">
      <c r="A46" s="61"/>
      <c r="B46" s="949"/>
      <c r="C46" s="434" t="s">
        <v>14</v>
      </c>
      <c r="D46" s="455">
        <v>0</v>
      </c>
      <c r="E46" s="455">
        <v>0</v>
      </c>
      <c r="F46" s="425">
        <v>0</v>
      </c>
      <c r="G46" s="456">
        <v>0</v>
      </c>
      <c r="H46" s="455">
        <v>0</v>
      </c>
      <c r="I46" s="653">
        <v>0</v>
      </c>
      <c r="J46" s="456">
        <v>0</v>
      </c>
      <c r="K46" s="745" t="s">
        <v>114</v>
      </c>
      <c r="L46" s="746" t="s">
        <v>114</v>
      </c>
    </row>
    <row r="47" spans="1:12" ht="14.25" thickBot="1" x14ac:dyDescent="0.3">
      <c r="A47" s="61"/>
      <c r="B47" s="952" t="s">
        <v>175</v>
      </c>
      <c r="C47" s="952"/>
      <c r="D47" s="24">
        <v>8.0492015537332762E-2</v>
      </c>
      <c r="E47" s="24">
        <v>8.0572771959820474E-2</v>
      </c>
      <c r="F47" s="464">
        <v>-8.0756422487712753E-3</v>
      </c>
      <c r="G47" s="24">
        <v>9.2660784341495883E-2</v>
      </c>
      <c r="H47" s="24">
        <v>9.4789383479798706E-2</v>
      </c>
      <c r="I47" s="464">
        <v>-0.21285991383028224</v>
      </c>
      <c r="J47" s="24">
        <v>8.4962621734574278E-2</v>
      </c>
      <c r="K47" s="751" t="s">
        <v>114</v>
      </c>
      <c r="L47" s="753" t="s">
        <v>114</v>
      </c>
    </row>
    <row r="48" spans="1:12" ht="13.5" customHeight="1" x14ac:dyDescent="0.25">
      <c r="A48" s="61"/>
      <c r="B48" s="947" t="s">
        <v>47</v>
      </c>
      <c r="C48" s="435" t="s">
        <v>16</v>
      </c>
      <c r="D48" s="446">
        <v>0.11219401631912965</v>
      </c>
      <c r="E48" s="446">
        <v>0.1254938415059261</v>
      </c>
      <c r="F48" s="422">
        <v>-1.3299825186796455</v>
      </c>
      <c r="G48" s="453">
        <v>0.16908009286128844</v>
      </c>
      <c r="H48" s="446">
        <v>0.18944638403990025</v>
      </c>
      <c r="I48" s="654">
        <v>-2.0366291178611799</v>
      </c>
      <c r="J48" s="453">
        <v>8.7025622998111243E-2</v>
      </c>
      <c r="K48" s="739" t="s">
        <v>114</v>
      </c>
      <c r="L48" s="747" t="s">
        <v>114</v>
      </c>
    </row>
    <row r="49" spans="1:12" x14ac:dyDescent="0.25">
      <c r="A49" s="61"/>
      <c r="B49" s="951"/>
      <c r="C49" s="432" t="s">
        <v>17</v>
      </c>
      <c r="D49" s="74">
        <v>0.1782693558880937</v>
      </c>
      <c r="E49" s="74">
        <v>0.2391167192429022</v>
      </c>
      <c r="F49" s="430">
        <v>-6.0847363354808506</v>
      </c>
      <c r="G49" s="69">
        <v>9.3393491044088561E-2</v>
      </c>
      <c r="H49" s="74">
        <v>0.11555159491819761</v>
      </c>
      <c r="I49" s="651">
        <v>-2.2158103874109045</v>
      </c>
      <c r="J49" s="69">
        <v>0.10343695267369657</v>
      </c>
      <c r="K49" s="741" t="s">
        <v>114</v>
      </c>
      <c r="L49" s="742" t="s">
        <v>114</v>
      </c>
    </row>
    <row r="50" spans="1:12" x14ac:dyDescent="0.25">
      <c r="A50" s="61"/>
      <c r="B50" s="951"/>
      <c r="C50" s="433" t="s">
        <v>49</v>
      </c>
      <c r="D50" s="423">
        <v>8.7649402390438252E-2</v>
      </c>
      <c r="E50" s="423">
        <v>7.4910820451843038E-2</v>
      </c>
      <c r="F50" s="485">
        <v>1.2738581938595215</v>
      </c>
      <c r="G50" s="454">
        <v>0.14682787396918223</v>
      </c>
      <c r="H50" s="423">
        <v>0.1725188267164392</v>
      </c>
      <c r="I50" s="652">
        <v>-2.5690952747256968</v>
      </c>
      <c r="J50" s="454">
        <v>0</v>
      </c>
      <c r="K50" s="743" t="s">
        <v>114</v>
      </c>
      <c r="L50" s="744" t="s">
        <v>114</v>
      </c>
    </row>
    <row r="51" spans="1:12" x14ac:dyDescent="0.25">
      <c r="A51" s="61"/>
      <c r="B51" s="951"/>
      <c r="C51" s="432" t="s">
        <v>19</v>
      </c>
      <c r="D51" s="74">
        <v>0.15192507804370448</v>
      </c>
      <c r="E51" s="74">
        <v>0.20470829068577279</v>
      </c>
      <c r="F51" s="430">
        <v>-5.2783212642068307</v>
      </c>
      <c r="G51" s="69">
        <v>4.7531439217512808E-2</v>
      </c>
      <c r="H51" s="74">
        <v>7.1579055546991413E-2</v>
      </c>
      <c r="I51" s="651">
        <v>-2.4047616329478605</v>
      </c>
      <c r="J51" s="69">
        <v>2.6584244270861149E-2</v>
      </c>
      <c r="K51" s="741" t="s">
        <v>114</v>
      </c>
      <c r="L51" s="742" t="s">
        <v>114</v>
      </c>
    </row>
    <row r="52" spans="1:12" x14ac:dyDescent="0.25">
      <c r="A52" s="61"/>
      <c r="B52" s="951"/>
      <c r="C52" s="433" t="s">
        <v>20</v>
      </c>
      <c r="D52" s="423">
        <v>8.8486776695168023E-2</v>
      </c>
      <c r="E52" s="423">
        <v>0.11108622620380738</v>
      </c>
      <c r="F52" s="485">
        <v>-2.259944950863936</v>
      </c>
      <c r="G52" s="454">
        <v>6.4928791672369243E-2</v>
      </c>
      <c r="H52" s="423">
        <v>8.4072421080115214E-2</v>
      </c>
      <c r="I52" s="652">
        <v>-1.914362940774597</v>
      </c>
      <c r="J52" s="454">
        <v>7.3193966680339673E-2</v>
      </c>
      <c r="K52" s="743" t="s">
        <v>114</v>
      </c>
      <c r="L52" s="744" t="s">
        <v>114</v>
      </c>
    </row>
    <row r="53" spans="1:12" x14ac:dyDescent="0.25">
      <c r="A53" s="61"/>
      <c r="B53" s="951"/>
      <c r="C53" s="432" t="s">
        <v>21</v>
      </c>
      <c r="D53" s="74">
        <v>8.618581907090464E-2</v>
      </c>
      <c r="E53" s="74">
        <v>0.10248655913978495</v>
      </c>
      <c r="F53" s="430">
        <v>-1.6300740068880313</v>
      </c>
      <c r="G53" s="69">
        <v>9.6698582030214683E-2</v>
      </c>
      <c r="H53" s="74">
        <v>6.6450878670982427E-2</v>
      </c>
      <c r="I53" s="651">
        <v>3.0247703359232254</v>
      </c>
      <c r="J53" s="69">
        <v>0.10604438811846569</v>
      </c>
      <c r="K53" s="741" t="s">
        <v>114</v>
      </c>
      <c r="L53" s="742" t="s">
        <v>114</v>
      </c>
    </row>
    <row r="54" spans="1:12" x14ac:dyDescent="0.25">
      <c r="A54" s="61"/>
      <c r="B54" s="951"/>
      <c r="C54" s="433" t="s">
        <v>22</v>
      </c>
      <c r="D54" s="423">
        <v>4.9227246708643389E-2</v>
      </c>
      <c r="E54" s="423">
        <v>5.3063802905874924E-2</v>
      </c>
      <c r="F54" s="485">
        <v>-0.38365561972315343</v>
      </c>
      <c r="G54" s="454">
        <v>2.5272253307238163E-2</v>
      </c>
      <c r="H54" s="423">
        <v>4.2076649724632958E-2</v>
      </c>
      <c r="I54" s="652">
        <v>-1.6804396417394796</v>
      </c>
      <c r="J54" s="454">
        <v>2.4594929854747902E-2</v>
      </c>
      <c r="K54" s="743" t="s">
        <v>114</v>
      </c>
      <c r="L54" s="744" t="s">
        <v>114</v>
      </c>
    </row>
    <row r="55" spans="1:12" x14ac:dyDescent="0.25">
      <c r="A55" s="61"/>
      <c r="B55" s="951"/>
      <c r="C55" s="432" t="s">
        <v>23</v>
      </c>
      <c r="D55" s="74">
        <v>0.15989159891598917</v>
      </c>
      <c r="E55" s="74">
        <v>0.1287228672387683</v>
      </c>
      <c r="F55" s="430">
        <v>3.1168731677220869</v>
      </c>
      <c r="G55" s="69">
        <v>0.10312571976254337</v>
      </c>
      <c r="H55" s="74">
        <v>8.3258346779198217E-2</v>
      </c>
      <c r="I55" s="651">
        <v>1.9867372983345151</v>
      </c>
      <c r="J55" s="69">
        <v>0.10717597563766695</v>
      </c>
      <c r="K55" s="741" t="s">
        <v>114</v>
      </c>
      <c r="L55" s="742" t="s">
        <v>114</v>
      </c>
    </row>
    <row r="56" spans="1:12" ht="14.25" thickBot="1" x14ac:dyDescent="0.3">
      <c r="A56" s="61"/>
      <c r="B56" s="949"/>
      <c r="C56" s="434" t="s">
        <v>24</v>
      </c>
      <c r="D56" s="455">
        <v>0.2</v>
      </c>
      <c r="E56" s="455">
        <v>0.18367346938775511</v>
      </c>
      <c r="F56" s="425">
        <v>1.6326530612244898</v>
      </c>
      <c r="G56" s="456">
        <v>0.18181818181818182</v>
      </c>
      <c r="H56" s="455">
        <v>0.20588235294117646</v>
      </c>
      <c r="I56" s="653">
        <v>-2.4064171122994638</v>
      </c>
      <c r="J56" s="456">
        <v>6.8758358859312307E-2</v>
      </c>
      <c r="K56" s="745" t="s">
        <v>114</v>
      </c>
      <c r="L56" s="746" t="s">
        <v>114</v>
      </c>
    </row>
    <row r="57" spans="1:12" ht="14.25" thickBot="1" x14ac:dyDescent="0.3">
      <c r="A57" s="61"/>
      <c r="B57" s="952" t="s">
        <v>50</v>
      </c>
      <c r="C57" s="952"/>
      <c r="D57" s="24">
        <v>9.9800796812749004E-2</v>
      </c>
      <c r="E57" s="24">
        <v>0.12058731646360513</v>
      </c>
      <c r="F57" s="464">
        <v>-2.0786519650856121</v>
      </c>
      <c r="G57" s="24">
        <v>0.10041078689440269</v>
      </c>
      <c r="H57" s="24">
        <v>0.11358872232513272</v>
      </c>
      <c r="I57" s="464">
        <v>-1.3177935430730023</v>
      </c>
      <c r="J57" s="24">
        <v>7.6629478808995427E-2</v>
      </c>
      <c r="K57" s="751" t="s">
        <v>114</v>
      </c>
      <c r="L57" s="753" t="s">
        <v>114</v>
      </c>
    </row>
    <row r="58" spans="1:12" ht="14.25" thickBot="1" x14ac:dyDescent="0.3">
      <c r="A58" s="61"/>
      <c r="B58" s="945" t="s">
        <v>51</v>
      </c>
      <c r="C58" s="946"/>
      <c r="D58" s="52">
        <v>9.6044236495108459E-2</v>
      </c>
      <c r="E58" s="52">
        <v>0.11347517730496454</v>
      </c>
      <c r="F58" s="470">
        <v>-1.7430940809856077</v>
      </c>
      <c r="G58" s="486">
        <v>9.9369175245172692E-2</v>
      </c>
      <c r="H58" s="52">
        <v>0.11081139426171131</v>
      </c>
      <c r="I58" s="470">
        <v>-1.1442219016538622</v>
      </c>
      <c r="J58" s="52">
        <v>8.2109612157457976E-2</v>
      </c>
      <c r="K58" s="752" t="s">
        <v>114</v>
      </c>
      <c r="L58" s="754" t="s">
        <v>114</v>
      </c>
    </row>
    <row r="61" spans="1:12" ht="14.25" thickBot="1" x14ac:dyDescent="0.3">
      <c r="D61" s="418"/>
      <c r="E61" s="418"/>
      <c r="F61" s="418"/>
      <c r="G61" s="418"/>
      <c r="H61" s="418"/>
      <c r="I61" s="418"/>
      <c r="J61" s="418"/>
      <c r="K61" s="418"/>
      <c r="L61" s="418"/>
    </row>
    <row r="62" spans="1:12" ht="30" customHeight="1" thickBot="1" x14ac:dyDescent="0.3">
      <c r="C62" s="61"/>
      <c r="D62" s="985" t="s">
        <v>92</v>
      </c>
      <c r="E62" s="975"/>
      <c r="F62" s="975"/>
      <c r="G62" s="975"/>
      <c r="H62" s="975"/>
      <c r="I62" s="975"/>
      <c r="J62" s="975"/>
      <c r="K62" s="975"/>
      <c r="L62" s="975"/>
    </row>
    <row r="63" spans="1:12" ht="22.5" customHeight="1" thickBot="1" x14ac:dyDescent="0.3">
      <c r="C63" s="61"/>
      <c r="D63" s="987" t="s">
        <v>121</v>
      </c>
      <c r="E63" s="978"/>
      <c r="F63" s="986"/>
      <c r="G63" s="977" t="s">
        <v>33</v>
      </c>
      <c r="H63" s="978"/>
      <c r="I63" s="986"/>
      <c r="J63" s="977" t="s">
        <v>122</v>
      </c>
      <c r="K63" s="978"/>
      <c r="L63" s="979"/>
    </row>
    <row r="64" spans="1:12" ht="14.25" thickBot="1" x14ac:dyDescent="0.3">
      <c r="C64" s="62"/>
      <c r="D64" s="448">
        <v>2024</v>
      </c>
      <c r="E64" s="436">
        <v>2023</v>
      </c>
      <c r="F64" s="449" t="s">
        <v>328</v>
      </c>
      <c r="G64" s="436">
        <v>2024</v>
      </c>
      <c r="H64" s="436">
        <v>2023</v>
      </c>
      <c r="I64" s="449" t="s">
        <v>328</v>
      </c>
      <c r="J64" s="436">
        <v>2024</v>
      </c>
      <c r="K64" s="436">
        <v>2023</v>
      </c>
      <c r="L64" s="450" t="s">
        <v>328</v>
      </c>
    </row>
    <row r="65" spans="1:12" x14ac:dyDescent="0.25">
      <c r="B65" s="950" t="s">
        <v>175</v>
      </c>
      <c r="C65" s="431" t="s">
        <v>4</v>
      </c>
      <c r="D65" s="446">
        <v>0.8571428571428571</v>
      </c>
      <c r="E65" s="446">
        <v>3.2258064516129031E-2</v>
      </c>
      <c r="F65" s="445">
        <v>82.488479262672811</v>
      </c>
      <c r="G65" s="453">
        <v>0.8571428571428571</v>
      </c>
      <c r="H65" s="446">
        <v>1.2330456226880395E-3</v>
      </c>
      <c r="I65" s="650">
        <v>85.590981152016909</v>
      </c>
      <c r="J65" s="453">
        <v>0.15508412582297001</v>
      </c>
      <c r="K65" s="739" t="s">
        <v>114</v>
      </c>
      <c r="L65" s="740" t="s">
        <v>114</v>
      </c>
    </row>
    <row r="66" spans="1:12" x14ac:dyDescent="0.25">
      <c r="B66" s="948"/>
      <c r="C66" s="432" t="s">
        <v>5</v>
      </c>
      <c r="D66" s="74">
        <v>0.1111111111111111</v>
      </c>
      <c r="E66" s="74">
        <v>0.36363636363636365</v>
      </c>
      <c r="F66" s="430">
        <v>-25.252525252525253</v>
      </c>
      <c r="G66" s="69">
        <v>6.993006993006993E-3</v>
      </c>
      <c r="H66" s="74">
        <v>7.2727272727272724E-2</v>
      </c>
      <c r="I66" s="651">
        <v>-6.5734265734265733</v>
      </c>
      <c r="J66" s="69">
        <v>1.3217709792093073E-2</v>
      </c>
      <c r="K66" s="741" t="s">
        <v>114</v>
      </c>
      <c r="L66" s="742" t="s">
        <v>114</v>
      </c>
    </row>
    <row r="67" spans="1:12" x14ac:dyDescent="0.25">
      <c r="B67" s="948"/>
      <c r="C67" s="433" t="s">
        <v>6</v>
      </c>
      <c r="D67" s="423">
        <v>0.95789473684210524</v>
      </c>
      <c r="E67" s="423">
        <v>0.9285714285714286</v>
      </c>
      <c r="F67" s="485">
        <v>2.932330827067664</v>
      </c>
      <c r="G67" s="454">
        <v>0.60493827160493829</v>
      </c>
      <c r="H67" s="423">
        <v>0.82474226804123707</v>
      </c>
      <c r="I67" s="652">
        <v>-21.980399643629877</v>
      </c>
      <c r="J67" s="454">
        <v>0.58396651088109641</v>
      </c>
      <c r="K67" s="743" t="s">
        <v>114</v>
      </c>
      <c r="L67" s="744" t="s">
        <v>114</v>
      </c>
    </row>
    <row r="68" spans="1:12" x14ac:dyDescent="0.25">
      <c r="B68" s="948"/>
      <c r="C68" s="432" t="s">
        <v>43</v>
      </c>
      <c r="D68" s="74">
        <v>0</v>
      </c>
      <c r="E68" s="74">
        <v>1</v>
      </c>
      <c r="F68" s="430">
        <v>-100</v>
      </c>
      <c r="G68" s="69">
        <v>0</v>
      </c>
      <c r="H68" s="74">
        <v>1</v>
      </c>
      <c r="I68" s="651">
        <v>-100</v>
      </c>
      <c r="J68" s="69">
        <v>0</v>
      </c>
      <c r="K68" s="741" t="s">
        <v>114</v>
      </c>
      <c r="L68" s="742" t="s">
        <v>114</v>
      </c>
    </row>
    <row r="69" spans="1:12" x14ac:dyDescent="0.25">
      <c r="B69" s="948"/>
      <c r="C69" s="433" t="s">
        <v>8</v>
      </c>
      <c r="D69" s="423">
        <v>0</v>
      </c>
      <c r="E69" s="423">
        <v>0.88888888888888884</v>
      </c>
      <c r="F69" s="485">
        <v>-88.888888888888886</v>
      </c>
      <c r="G69" s="454">
        <v>0</v>
      </c>
      <c r="H69" s="423">
        <v>0.94285714285714284</v>
      </c>
      <c r="I69" s="652">
        <v>-94.285714285714278</v>
      </c>
      <c r="J69" s="454">
        <v>0</v>
      </c>
      <c r="K69" s="743" t="s">
        <v>114</v>
      </c>
      <c r="L69" s="744" t="s">
        <v>114</v>
      </c>
    </row>
    <row r="70" spans="1:12" x14ac:dyDescent="0.25">
      <c r="B70" s="948"/>
      <c r="C70" s="432" t="s">
        <v>9</v>
      </c>
      <c r="D70" s="74">
        <v>0.77460317460317463</v>
      </c>
      <c r="E70" s="74">
        <v>0.74002157497303134</v>
      </c>
      <c r="F70" s="430">
        <v>3.4581599630143289</v>
      </c>
      <c r="G70" s="69">
        <v>0.38601897656313355</v>
      </c>
      <c r="H70" s="74">
        <v>0.33250164767912627</v>
      </c>
      <c r="I70" s="651">
        <v>5.3517328884007291</v>
      </c>
      <c r="J70" s="69">
        <v>0.34630699982907176</v>
      </c>
      <c r="K70" s="741" t="s">
        <v>114</v>
      </c>
      <c r="L70" s="742" t="s">
        <v>114</v>
      </c>
    </row>
    <row r="71" spans="1:12" x14ac:dyDescent="0.25">
      <c r="B71" s="948"/>
      <c r="C71" s="433" t="s">
        <v>10</v>
      </c>
      <c r="D71" s="423">
        <v>0</v>
      </c>
      <c r="E71" s="423">
        <v>0.46875</v>
      </c>
      <c r="F71" s="485">
        <v>-46.875</v>
      </c>
      <c r="G71" s="454">
        <v>0</v>
      </c>
      <c r="H71" s="423">
        <v>0.48749999999999999</v>
      </c>
      <c r="I71" s="652">
        <v>-48.75</v>
      </c>
      <c r="J71" s="454">
        <v>0</v>
      </c>
      <c r="K71" s="743" t="s">
        <v>114</v>
      </c>
      <c r="L71" s="744" t="s">
        <v>114</v>
      </c>
    </row>
    <row r="72" spans="1:12" x14ac:dyDescent="0.25">
      <c r="B72" s="948"/>
      <c r="C72" s="432" t="s">
        <v>11</v>
      </c>
      <c r="D72" s="74">
        <v>0</v>
      </c>
      <c r="E72" s="74">
        <v>0.5</v>
      </c>
      <c r="F72" s="430">
        <v>-50</v>
      </c>
      <c r="G72" s="69">
        <v>0</v>
      </c>
      <c r="H72" s="74">
        <v>0.4</v>
      </c>
      <c r="I72" s="651">
        <v>-40</v>
      </c>
      <c r="J72" s="69">
        <v>0</v>
      </c>
      <c r="K72" s="741" t="s">
        <v>114</v>
      </c>
      <c r="L72" s="742" t="s">
        <v>114</v>
      </c>
    </row>
    <row r="73" spans="1:12" x14ac:dyDescent="0.25">
      <c r="B73" s="948"/>
      <c r="C73" s="433" t="s">
        <v>46</v>
      </c>
      <c r="D73" s="423">
        <v>0.70208023774145611</v>
      </c>
      <c r="E73" s="423">
        <v>0.69190600522193213</v>
      </c>
      <c r="F73" s="485">
        <v>1.0174232519523985</v>
      </c>
      <c r="G73" s="454">
        <v>0.18466121602645705</v>
      </c>
      <c r="H73" s="423">
        <v>0.23380227772992632</v>
      </c>
      <c r="I73" s="652">
        <v>-4.9141061703469271</v>
      </c>
      <c r="J73" s="454">
        <v>0.17809356851368274</v>
      </c>
      <c r="K73" s="743" t="s">
        <v>114</v>
      </c>
      <c r="L73" s="744" t="s">
        <v>114</v>
      </c>
    </row>
    <row r="74" spans="1:12" x14ac:dyDescent="0.25">
      <c r="A74" s="61"/>
      <c r="B74" s="951"/>
      <c r="C74" s="432" t="s">
        <v>13</v>
      </c>
      <c r="D74" s="74">
        <v>0.66324033284385708</v>
      </c>
      <c r="E74" s="74">
        <v>0.63199163617354936</v>
      </c>
      <c r="F74" s="430">
        <v>3.1248696670307718</v>
      </c>
      <c r="G74" s="69">
        <v>0.24280276220900204</v>
      </c>
      <c r="H74" s="74">
        <v>0.24282313125946914</v>
      </c>
      <c r="I74" s="651">
        <v>-2.0369050467095029E-3</v>
      </c>
      <c r="J74" s="69">
        <v>0.29074971642080966</v>
      </c>
      <c r="K74" s="741" t="s">
        <v>114</v>
      </c>
      <c r="L74" s="742" t="s">
        <v>114</v>
      </c>
    </row>
    <row r="75" spans="1:12" ht="14.25" thickBot="1" x14ac:dyDescent="0.3">
      <c r="A75" s="61"/>
      <c r="B75" s="949"/>
      <c r="C75" s="434" t="s">
        <v>14</v>
      </c>
      <c r="D75" s="455">
        <v>1</v>
      </c>
      <c r="E75" s="455">
        <v>0.75</v>
      </c>
      <c r="F75" s="425">
        <v>25</v>
      </c>
      <c r="G75" s="456">
        <v>1</v>
      </c>
      <c r="H75" s="455">
        <v>0.8571428571428571</v>
      </c>
      <c r="I75" s="653">
        <v>14.28571428571429</v>
      </c>
      <c r="J75" s="456">
        <v>1</v>
      </c>
      <c r="K75" s="745" t="s">
        <v>114</v>
      </c>
      <c r="L75" s="746" t="s">
        <v>114</v>
      </c>
    </row>
    <row r="76" spans="1:12" ht="14.25" thickBot="1" x14ac:dyDescent="0.3">
      <c r="A76" s="61"/>
      <c r="B76" s="952" t="s">
        <v>175</v>
      </c>
      <c r="C76" s="952"/>
      <c r="D76" s="24">
        <v>0.73953388001726372</v>
      </c>
      <c r="E76" s="24">
        <v>0.71660611241718319</v>
      </c>
      <c r="F76" s="464">
        <v>2.2927767600080529</v>
      </c>
      <c r="G76" s="24">
        <v>0.22434036285354145</v>
      </c>
      <c r="H76" s="24">
        <v>0.25097131463766037</v>
      </c>
      <c r="I76" s="464">
        <v>-2.6630951784118921</v>
      </c>
      <c r="J76" s="24">
        <v>0.22314347870249412</v>
      </c>
      <c r="K76" s="751" t="s">
        <v>114</v>
      </c>
      <c r="L76" s="753" t="s">
        <v>114</v>
      </c>
    </row>
    <row r="77" spans="1:12" ht="13.5" customHeight="1" x14ac:dyDescent="0.25">
      <c r="A77" s="61"/>
      <c r="B77" s="947" t="s">
        <v>47</v>
      </c>
      <c r="C77" s="435" t="s">
        <v>16</v>
      </c>
      <c r="D77" s="446">
        <v>0.74682683590208521</v>
      </c>
      <c r="E77" s="446">
        <v>0.71159656053915876</v>
      </c>
      <c r="F77" s="422">
        <v>3.5230275362926444</v>
      </c>
      <c r="G77" s="453">
        <v>0.26937753917585605</v>
      </c>
      <c r="H77" s="446">
        <v>0.24509393183707398</v>
      </c>
      <c r="I77" s="654">
        <v>2.4283607338782072</v>
      </c>
      <c r="J77" s="453">
        <v>0.20598578348151361</v>
      </c>
      <c r="K77" s="739" t="s">
        <v>114</v>
      </c>
      <c r="L77" s="747" t="s">
        <v>114</v>
      </c>
    </row>
    <row r="78" spans="1:12" x14ac:dyDescent="0.25">
      <c r="A78" s="61"/>
      <c r="B78" s="951"/>
      <c r="C78" s="432" t="s">
        <v>17</v>
      </c>
      <c r="D78" s="74">
        <v>0.63500325309043593</v>
      </c>
      <c r="E78" s="74">
        <v>0.55583596214511044</v>
      </c>
      <c r="F78" s="430">
        <v>7.916729094532549</v>
      </c>
      <c r="G78" s="69">
        <v>0.40695878383871231</v>
      </c>
      <c r="H78" s="74">
        <v>0.34756877799104285</v>
      </c>
      <c r="I78" s="651">
        <v>5.939000584766946</v>
      </c>
      <c r="J78" s="69">
        <v>0.24305662565039277</v>
      </c>
      <c r="K78" s="741" t="s">
        <v>114</v>
      </c>
      <c r="L78" s="742" t="s">
        <v>114</v>
      </c>
    </row>
    <row r="79" spans="1:12" x14ac:dyDescent="0.25">
      <c r="A79" s="61"/>
      <c r="B79" s="951"/>
      <c r="C79" s="433" t="s">
        <v>49</v>
      </c>
      <c r="D79" s="423">
        <v>0.6879150066401063</v>
      </c>
      <c r="E79" s="423">
        <v>0.68727705112960757</v>
      </c>
      <c r="F79" s="485">
        <v>6.3795551049872223E-2</v>
      </c>
      <c r="G79" s="454">
        <v>0.30921575713769428</v>
      </c>
      <c r="H79" s="423">
        <v>0.28398206115280422</v>
      </c>
      <c r="I79" s="652">
        <v>2.5233695984890057</v>
      </c>
      <c r="J79" s="454">
        <v>0</v>
      </c>
      <c r="K79" s="743" t="s">
        <v>114</v>
      </c>
      <c r="L79" s="744" t="s">
        <v>114</v>
      </c>
    </row>
    <row r="80" spans="1:12" x14ac:dyDescent="0.25">
      <c r="A80" s="61"/>
      <c r="B80" s="951"/>
      <c r="C80" s="432" t="s">
        <v>19</v>
      </c>
      <c r="D80" s="74">
        <v>0.50884495317377731</v>
      </c>
      <c r="E80" s="74">
        <v>0.42579324462640739</v>
      </c>
      <c r="F80" s="430">
        <v>8.3051708547369927</v>
      </c>
      <c r="G80" s="69">
        <v>5.9804378202142523E-2</v>
      </c>
      <c r="H80" s="74">
        <v>5.8116232464929862E-2</v>
      </c>
      <c r="I80" s="651">
        <v>0.1688145737212661</v>
      </c>
      <c r="J80" s="69">
        <v>6.1064131501058272E-2</v>
      </c>
      <c r="K80" s="741" t="s">
        <v>114</v>
      </c>
      <c r="L80" s="742" t="s">
        <v>114</v>
      </c>
    </row>
    <row r="81" spans="1:12" x14ac:dyDescent="0.25">
      <c r="A81" s="61"/>
      <c r="B81" s="951"/>
      <c r="C81" s="433" t="s">
        <v>20</v>
      </c>
      <c r="D81" s="423">
        <v>0.67846490355935574</v>
      </c>
      <c r="E81" s="423">
        <v>0.63583426651735719</v>
      </c>
      <c r="F81" s="485">
        <v>4.2630637041998547</v>
      </c>
      <c r="G81" s="454">
        <v>0.23433135018073792</v>
      </c>
      <c r="H81" s="423">
        <v>0.1705599660577182</v>
      </c>
      <c r="I81" s="652">
        <v>6.3771384123019716</v>
      </c>
      <c r="J81" s="454">
        <v>0.26960779078230696</v>
      </c>
      <c r="K81" s="743" t="s">
        <v>114</v>
      </c>
      <c r="L81" s="744" t="s">
        <v>114</v>
      </c>
    </row>
    <row r="82" spans="1:12" x14ac:dyDescent="0.25">
      <c r="A82" s="61"/>
      <c r="B82" s="951"/>
      <c r="C82" s="432" t="s">
        <v>21</v>
      </c>
      <c r="D82" s="74">
        <v>0.80073349633251834</v>
      </c>
      <c r="E82" s="74">
        <v>0.7563844086021505</v>
      </c>
      <c r="F82" s="430">
        <v>4.4349087730367831</v>
      </c>
      <c r="G82" s="69">
        <v>0.18577723297111051</v>
      </c>
      <c r="H82" s="74">
        <v>0.14463707710725845</v>
      </c>
      <c r="I82" s="651">
        <v>4.1140155863852055</v>
      </c>
      <c r="J82" s="69">
        <v>0.18223282686053566</v>
      </c>
      <c r="K82" s="741" t="s">
        <v>114</v>
      </c>
      <c r="L82" s="742" t="s">
        <v>114</v>
      </c>
    </row>
    <row r="83" spans="1:12" x14ac:dyDescent="0.25">
      <c r="A83" s="61"/>
      <c r="B83" s="951"/>
      <c r="C83" s="433" t="s">
        <v>22</v>
      </c>
      <c r="D83" s="423">
        <v>0.86891814539210077</v>
      </c>
      <c r="E83" s="423">
        <v>0.8825015792798484</v>
      </c>
      <c r="F83" s="485">
        <v>-1.3583433887747631</v>
      </c>
      <c r="G83" s="454">
        <v>0.73369119450377218</v>
      </c>
      <c r="H83" s="423">
        <v>0.72609120382823888</v>
      </c>
      <c r="I83" s="652">
        <v>0.75999906755332969</v>
      </c>
      <c r="J83" s="454">
        <v>0.72439454935315428</v>
      </c>
      <c r="K83" s="743" t="s">
        <v>114</v>
      </c>
      <c r="L83" s="744" t="s">
        <v>114</v>
      </c>
    </row>
    <row r="84" spans="1:12" x14ac:dyDescent="0.25">
      <c r="A84" s="61"/>
      <c r="B84" s="951"/>
      <c r="C84" s="432" t="s">
        <v>23</v>
      </c>
      <c r="D84" s="74">
        <v>0.47100271002710026</v>
      </c>
      <c r="E84" s="74">
        <v>0.51085310449268051</v>
      </c>
      <c r="F84" s="430">
        <v>-3.9850394465580252</v>
      </c>
      <c r="G84" s="69">
        <v>0.11685600291248431</v>
      </c>
      <c r="H84" s="74">
        <v>0.10981910140250714</v>
      </c>
      <c r="I84" s="651">
        <v>0.70369015099771692</v>
      </c>
      <c r="J84" s="69">
        <v>0.11761003106538985</v>
      </c>
      <c r="K84" s="741" t="s">
        <v>114</v>
      </c>
      <c r="L84" s="742" t="s">
        <v>114</v>
      </c>
    </row>
    <row r="85" spans="1:12" ht="14.25" thickBot="1" x14ac:dyDescent="0.3">
      <c r="A85" s="61"/>
      <c r="B85" s="949"/>
      <c r="C85" s="434" t="s">
        <v>24</v>
      </c>
      <c r="D85" s="455">
        <v>0.26666666666666666</v>
      </c>
      <c r="E85" s="455">
        <v>0.12244897959183673</v>
      </c>
      <c r="F85" s="425">
        <v>14.421768707482993</v>
      </c>
      <c r="G85" s="456">
        <v>0.27272727272727271</v>
      </c>
      <c r="H85" s="455">
        <v>0.10294117647058823</v>
      </c>
      <c r="I85" s="653">
        <v>16.978609625668447</v>
      </c>
      <c r="J85" s="456">
        <v>0.40546399758402002</v>
      </c>
      <c r="K85" s="745" t="s">
        <v>114</v>
      </c>
      <c r="L85" s="746" t="s">
        <v>114</v>
      </c>
    </row>
    <row r="86" spans="1:12" ht="14.25" thickBot="1" x14ac:dyDescent="0.3">
      <c r="A86" s="61"/>
      <c r="B86" s="952" t="s">
        <v>50</v>
      </c>
      <c r="C86" s="952"/>
      <c r="D86" s="24">
        <v>0.70398406374501987</v>
      </c>
      <c r="E86" s="24">
        <v>0.67864209101322504</v>
      </c>
      <c r="F86" s="464">
        <v>2.5341972731794837</v>
      </c>
      <c r="G86" s="24">
        <v>0.30172385356810638</v>
      </c>
      <c r="H86" s="24">
        <v>0.24154914156867155</v>
      </c>
      <c r="I86" s="464">
        <v>6.0174711999434836</v>
      </c>
      <c r="J86" s="24">
        <v>0.34617411002936843</v>
      </c>
      <c r="K86" s="751" t="s">
        <v>114</v>
      </c>
      <c r="L86" s="753" t="s">
        <v>114</v>
      </c>
    </row>
    <row r="87" spans="1:12" ht="14.25" thickBot="1" x14ac:dyDescent="0.3">
      <c r="A87" s="61"/>
      <c r="B87" s="945" t="s">
        <v>51</v>
      </c>
      <c r="C87" s="946"/>
      <c r="D87" s="52">
        <v>0.71714164185453</v>
      </c>
      <c r="E87" s="52">
        <v>0.69406028368794326</v>
      </c>
      <c r="F87" s="470">
        <v>2.3081358166586741</v>
      </c>
      <c r="G87" s="486">
        <v>0.29132339952488273</v>
      </c>
      <c r="H87" s="52">
        <v>0.24294113018583566</v>
      </c>
      <c r="I87" s="470">
        <v>4.838226933904707</v>
      </c>
      <c r="J87" s="52">
        <v>0.26526534947670199</v>
      </c>
      <c r="K87" s="752" t="s">
        <v>114</v>
      </c>
      <c r="L87" s="754" t="s">
        <v>114</v>
      </c>
    </row>
  </sheetData>
  <mergeCells count="27">
    <mergeCell ref="B36:B46"/>
    <mergeCell ref="B47:C47"/>
    <mergeCell ref="B48:B56"/>
    <mergeCell ref="B57:C57"/>
    <mergeCell ref="B58:C58"/>
    <mergeCell ref="B7:B17"/>
    <mergeCell ref="B18:C18"/>
    <mergeCell ref="B28:C28"/>
    <mergeCell ref="B29:C29"/>
    <mergeCell ref="B19:B27"/>
    <mergeCell ref="D4:L4"/>
    <mergeCell ref="D33:L33"/>
    <mergeCell ref="D62:L62"/>
    <mergeCell ref="J5:L5"/>
    <mergeCell ref="G63:I63"/>
    <mergeCell ref="J34:L34"/>
    <mergeCell ref="J63:L63"/>
    <mergeCell ref="D5:F5"/>
    <mergeCell ref="G5:I5"/>
    <mergeCell ref="D34:F34"/>
    <mergeCell ref="G34:I34"/>
    <mergeCell ref="D63:F63"/>
    <mergeCell ref="B65:B75"/>
    <mergeCell ref="B76:C76"/>
    <mergeCell ref="B77:B85"/>
    <mergeCell ref="B86:C86"/>
    <mergeCell ref="B87:C87"/>
  </mergeCells>
  <conditionalFormatting sqref="F7:F29 I7:I29 L7:L29 F36:F58 I36:I58 L36:L58 F65:F87 I65:I87 L65:L87">
    <cfRule type="cellIs" dxfId="16" priority="3" operator="between">
      <formula>-1</formula>
      <formula>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53833-761A-4B8B-A3F3-3491769E0849}">
  <dimension ref="A1:BH116"/>
  <sheetViews>
    <sheetView showGridLines="0" zoomScale="85" zoomScaleNormal="85" workbookViewId="0"/>
  </sheetViews>
  <sheetFormatPr baseColWidth="10" defaultColWidth="11.42578125" defaultRowHeight="13.5" x14ac:dyDescent="0.25"/>
  <cols>
    <col min="1" max="1" width="4.140625" style="2" customWidth="1"/>
    <col min="2" max="2" width="15.7109375" style="2" customWidth="1"/>
    <col min="3" max="3" width="22.42578125" style="2" customWidth="1"/>
    <col min="4" max="15" width="10.28515625" style="2" customWidth="1"/>
    <col min="16" max="49" width="11.7109375" style="2" customWidth="1"/>
    <col min="50" max="16384" width="11.42578125" style="2"/>
  </cols>
  <sheetData>
    <row r="1" spans="1:60" ht="15" customHeight="1" x14ac:dyDescent="0.35">
      <c r="B1" s="452"/>
      <c r="C1" s="418"/>
    </row>
    <row r="2" spans="1:60" ht="15" customHeight="1" x14ac:dyDescent="0.25">
      <c r="B2" s="419"/>
    </row>
    <row r="3" spans="1:60" ht="15" customHeight="1" thickBot="1" x14ac:dyDescent="0.3"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418"/>
      <c r="AL3" s="418"/>
      <c r="AM3" s="418"/>
      <c r="AN3" s="418"/>
      <c r="AO3" s="418"/>
      <c r="AP3" s="418"/>
      <c r="AQ3" s="418"/>
      <c r="AR3" s="418"/>
      <c r="AS3" s="418"/>
      <c r="AT3" s="418"/>
      <c r="AU3" s="418"/>
      <c r="AV3" s="418"/>
      <c r="AW3" s="418"/>
      <c r="AX3" s="418"/>
      <c r="AY3" s="418"/>
      <c r="AZ3" s="418"/>
      <c r="BA3" s="418"/>
      <c r="BB3" s="418"/>
      <c r="BC3" s="418"/>
      <c r="BD3" s="418"/>
      <c r="BE3" s="418"/>
      <c r="BF3" s="418"/>
      <c r="BG3" s="418"/>
      <c r="BH3" s="418"/>
    </row>
    <row r="4" spans="1:60" ht="30" customHeight="1" thickBot="1" x14ac:dyDescent="0.3">
      <c r="C4" s="61"/>
      <c r="D4" s="988" t="s">
        <v>190</v>
      </c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90"/>
      <c r="AW4" s="642"/>
    </row>
    <row r="5" spans="1:60" ht="24" customHeight="1" thickBot="1" x14ac:dyDescent="0.3">
      <c r="C5" s="61"/>
      <c r="D5" s="987" t="s">
        <v>119</v>
      </c>
      <c r="E5" s="978"/>
      <c r="F5" s="986"/>
      <c r="G5" s="977" t="s">
        <v>121</v>
      </c>
      <c r="H5" s="978"/>
      <c r="I5" s="986"/>
      <c r="J5" s="977" t="s">
        <v>33</v>
      </c>
      <c r="K5" s="978"/>
      <c r="L5" s="986"/>
      <c r="M5" s="977" t="s">
        <v>122</v>
      </c>
      <c r="N5" s="978"/>
      <c r="O5" s="979"/>
      <c r="AW5" s="643"/>
    </row>
    <row r="6" spans="1:60" ht="14.25" thickBot="1" x14ac:dyDescent="0.3">
      <c r="C6" s="62"/>
      <c r="D6" s="448">
        <v>2024</v>
      </c>
      <c r="E6" s="436">
        <v>2023</v>
      </c>
      <c r="F6" s="449" t="s">
        <v>328</v>
      </c>
      <c r="G6" s="436">
        <v>2024</v>
      </c>
      <c r="H6" s="436">
        <v>2023</v>
      </c>
      <c r="I6" s="449" t="s">
        <v>328</v>
      </c>
      <c r="J6" s="436">
        <v>2024</v>
      </c>
      <c r="K6" s="436">
        <v>2023</v>
      </c>
      <c r="L6" s="449" t="s">
        <v>328</v>
      </c>
      <c r="M6" s="436">
        <v>2024</v>
      </c>
      <c r="N6" s="436">
        <v>2023</v>
      </c>
      <c r="O6" s="450" t="s">
        <v>328</v>
      </c>
      <c r="AW6" s="644"/>
    </row>
    <row r="7" spans="1:60" ht="13.5" customHeight="1" x14ac:dyDescent="0.25">
      <c r="B7" s="950" t="s">
        <v>175</v>
      </c>
      <c r="C7" s="431" t="s">
        <v>4</v>
      </c>
      <c r="D7" s="446">
        <v>0</v>
      </c>
      <c r="E7" s="446">
        <v>0.25925925925925924</v>
      </c>
      <c r="F7" s="445">
        <v>-25.925925925925924</v>
      </c>
      <c r="G7" s="453">
        <v>0</v>
      </c>
      <c r="H7" s="446" t="s">
        <v>114</v>
      </c>
      <c r="I7" s="650">
        <v>0</v>
      </c>
      <c r="J7" s="453">
        <v>0</v>
      </c>
      <c r="K7" s="446" t="s">
        <v>114</v>
      </c>
      <c r="L7" s="650">
        <v>0</v>
      </c>
      <c r="M7" s="453">
        <v>0</v>
      </c>
      <c r="N7" s="446" t="s">
        <v>114</v>
      </c>
      <c r="O7" s="484">
        <v>0</v>
      </c>
      <c r="AW7" s="645"/>
    </row>
    <row r="8" spans="1:60" x14ac:dyDescent="0.25">
      <c r="B8" s="948"/>
      <c r="C8" s="432" t="s">
        <v>5</v>
      </c>
      <c r="D8" s="74">
        <v>0.125</v>
      </c>
      <c r="E8" s="74">
        <v>0.1</v>
      </c>
      <c r="F8" s="430">
        <v>2.4999999999999996</v>
      </c>
      <c r="G8" s="69">
        <v>0.1111111111111111</v>
      </c>
      <c r="H8" s="74" t="s">
        <v>114</v>
      </c>
      <c r="I8" s="651">
        <v>11.111111111111111</v>
      </c>
      <c r="J8" s="69">
        <v>0.20979020979020979</v>
      </c>
      <c r="K8" s="74" t="s">
        <v>114</v>
      </c>
      <c r="L8" s="651">
        <v>20.97902097902098</v>
      </c>
      <c r="M8" s="69">
        <v>0.2393515027469568</v>
      </c>
      <c r="N8" s="74" t="s">
        <v>114</v>
      </c>
      <c r="O8" s="438">
        <v>23.93515027469568</v>
      </c>
      <c r="AW8" s="645"/>
    </row>
    <row r="9" spans="1:60" x14ac:dyDescent="0.25">
      <c r="B9" s="948"/>
      <c r="C9" s="433" t="s">
        <v>6</v>
      </c>
      <c r="D9" s="423">
        <v>0.27397260273972601</v>
      </c>
      <c r="E9" s="423">
        <v>0.2</v>
      </c>
      <c r="F9" s="485">
        <v>7.3972602739726003</v>
      </c>
      <c r="G9" s="454">
        <v>0.3473684210526316</v>
      </c>
      <c r="H9" s="423" t="s">
        <v>114</v>
      </c>
      <c r="I9" s="652">
        <v>34.736842105263158</v>
      </c>
      <c r="J9" s="454">
        <v>0.23045267489711935</v>
      </c>
      <c r="K9" s="423" t="s">
        <v>114</v>
      </c>
      <c r="L9" s="652">
        <v>23.045267489711936</v>
      </c>
      <c r="M9" s="454">
        <v>0.2746604734734448</v>
      </c>
      <c r="N9" s="423" t="s">
        <v>114</v>
      </c>
      <c r="O9" s="488">
        <v>27.466047347344478</v>
      </c>
      <c r="AW9" s="645"/>
    </row>
    <row r="10" spans="1:60" x14ac:dyDescent="0.25">
      <c r="B10" s="948"/>
      <c r="C10" s="432" t="s">
        <v>43</v>
      </c>
      <c r="D10" s="74">
        <v>0</v>
      </c>
      <c r="E10" s="74">
        <v>0</v>
      </c>
      <c r="F10" s="430">
        <v>0</v>
      </c>
      <c r="G10" s="69">
        <v>0</v>
      </c>
      <c r="H10" s="74" t="s">
        <v>114</v>
      </c>
      <c r="I10" s="651">
        <v>0</v>
      </c>
      <c r="J10" s="69">
        <v>0</v>
      </c>
      <c r="K10" s="74" t="s">
        <v>114</v>
      </c>
      <c r="L10" s="651">
        <v>0</v>
      </c>
      <c r="M10" s="69">
        <v>0</v>
      </c>
      <c r="N10" s="74" t="s">
        <v>114</v>
      </c>
      <c r="O10" s="438">
        <v>0</v>
      </c>
      <c r="AW10" s="645"/>
    </row>
    <row r="11" spans="1:60" x14ac:dyDescent="0.25">
      <c r="B11" s="948"/>
      <c r="C11" s="433" t="s">
        <v>8</v>
      </c>
      <c r="D11" s="423">
        <v>0</v>
      </c>
      <c r="E11" s="423">
        <v>0.36363636363636365</v>
      </c>
      <c r="F11" s="485">
        <v>-36.363636363636367</v>
      </c>
      <c r="G11" s="454">
        <v>0</v>
      </c>
      <c r="H11" s="423" t="s">
        <v>114</v>
      </c>
      <c r="I11" s="652">
        <v>0</v>
      </c>
      <c r="J11" s="454">
        <v>0</v>
      </c>
      <c r="K11" s="423" t="s">
        <v>114</v>
      </c>
      <c r="L11" s="652">
        <v>0</v>
      </c>
      <c r="M11" s="454">
        <v>0</v>
      </c>
      <c r="N11" s="423" t="s">
        <v>114</v>
      </c>
      <c r="O11" s="488">
        <v>0</v>
      </c>
      <c r="AW11" s="645"/>
    </row>
    <row r="12" spans="1:60" x14ac:dyDescent="0.25">
      <c r="B12" s="948"/>
      <c r="C12" s="432" t="s">
        <v>9</v>
      </c>
      <c r="D12" s="74">
        <v>0.2892670157068063</v>
      </c>
      <c r="E12" s="74">
        <v>0.27879440258342303</v>
      </c>
      <c r="F12" s="430">
        <v>1.0472613123383268</v>
      </c>
      <c r="G12" s="69">
        <v>0.32825396825396824</v>
      </c>
      <c r="H12" s="74" t="s">
        <v>114</v>
      </c>
      <c r="I12" s="651">
        <v>32.825396825396822</v>
      </c>
      <c r="J12" s="69">
        <v>0.34003730435487795</v>
      </c>
      <c r="K12" s="74" t="s">
        <v>114</v>
      </c>
      <c r="L12" s="651">
        <v>34.003730435487796</v>
      </c>
      <c r="M12" s="69">
        <v>0.34243579111299627</v>
      </c>
      <c r="N12" s="74" t="s">
        <v>114</v>
      </c>
      <c r="O12" s="438">
        <v>34.243579111299624</v>
      </c>
      <c r="AW12" s="645"/>
    </row>
    <row r="13" spans="1:60" x14ac:dyDescent="0.25">
      <c r="B13" s="948"/>
      <c r="C13" s="433" t="s">
        <v>10</v>
      </c>
      <c r="D13" s="423">
        <v>0</v>
      </c>
      <c r="E13" s="423">
        <v>0.33333333333333331</v>
      </c>
      <c r="F13" s="485">
        <v>-33.333333333333329</v>
      </c>
      <c r="G13" s="454">
        <v>0</v>
      </c>
      <c r="H13" s="423" t="s">
        <v>114</v>
      </c>
      <c r="I13" s="652">
        <v>0</v>
      </c>
      <c r="J13" s="454">
        <v>0</v>
      </c>
      <c r="K13" s="423" t="s">
        <v>114</v>
      </c>
      <c r="L13" s="652">
        <v>0</v>
      </c>
      <c r="M13" s="454">
        <v>0</v>
      </c>
      <c r="N13" s="423" t="s">
        <v>114</v>
      </c>
      <c r="O13" s="488">
        <v>0</v>
      </c>
      <c r="AW13" s="645"/>
    </row>
    <row r="14" spans="1:60" x14ac:dyDescent="0.25">
      <c r="B14" s="948"/>
      <c r="C14" s="432" t="s">
        <v>11</v>
      </c>
      <c r="D14" s="74">
        <v>1</v>
      </c>
      <c r="E14" s="74">
        <v>0.75</v>
      </c>
      <c r="F14" s="430">
        <v>25</v>
      </c>
      <c r="G14" s="69">
        <v>1</v>
      </c>
      <c r="H14" s="74" t="s">
        <v>114</v>
      </c>
      <c r="I14" s="651">
        <v>100</v>
      </c>
      <c r="J14" s="69">
        <v>1</v>
      </c>
      <c r="K14" s="74" t="s">
        <v>114</v>
      </c>
      <c r="L14" s="651">
        <v>100</v>
      </c>
      <c r="M14" s="69">
        <v>1</v>
      </c>
      <c r="N14" s="74" t="s">
        <v>114</v>
      </c>
      <c r="O14" s="438">
        <v>100</v>
      </c>
      <c r="AW14" s="645"/>
    </row>
    <row r="15" spans="1:60" x14ac:dyDescent="0.25">
      <c r="B15" s="948"/>
      <c r="C15" s="433" t="s">
        <v>46</v>
      </c>
      <c r="D15" s="423">
        <v>0.21642969984202212</v>
      </c>
      <c r="E15" s="423">
        <v>0.21443736730360935</v>
      </c>
      <c r="F15" s="485">
        <v>0.19923325384127721</v>
      </c>
      <c r="G15" s="454">
        <v>0.2288261515601783</v>
      </c>
      <c r="H15" s="423" t="s">
        <v>114</v>
      </c>
      <c r="I15" s="652">
        <v>22.882615156017831</v>
      </c>
      <c r="J15" s="454">
        <v>0.30665756768461527</v>
      </c>
      <c r="K15" s="423" t="s">
        <v>114</v>
      </c>
      <c r="L15" s="652">
        <v>30.665756768461527</v>
      </c>
      <c r="M15" s="454">
        <v>0.30488129238723011</v>
      </c>
      <c r="N15" s="423" t="s">
        <v>114</v>
      </c>
      <c r="O15" s="488">
        <v>30.488129238723012</v>
      </c>
      <c r="AW15" s="645"/>
    </row>
    <row r="16" spans="1:60" x14ac:dyDescent="0.25">
      <c r="A16" s="61"/>
      <c r="B16" s="951"/>
      <c r="C16" s="432" t="s">
        <v>13</v>
      </c>
      <c r="D16" s="74">
        <v>0.28730305838739573</v>
      </c>
      <c r="E16" s="74">
        <v>0.27193828351012539</v>
      </c>
      <c r="F16" s="430">
        <v>1.5364774877270337</v>
      </c>
      <c r="G16" s="69">
        <v>0.30298580518844836</v>
      </c>
      <c r="H16" s="74" t="s">
        <v>114</v>
      </c>
      <c r="I16" s="651">
        <v>30.298580518844837</v>
      </c>
      <c r="J16" s="69">
        <v>0.29125619297205274</v>
      </c>
      <c r="K16" s="74" t="s">
        <v>114</v>
      </c>
      <c r="L16" s="651">
        <v>29.125619297205276</v>
      </c>
      <c r="M16" s="69">
        <v>0.29636826379262221</v>
      </c>
      <c r="N16" s="74" t="s">
        <v>114</v>
      </c>
      <c r="O16" s="438">
        <v>29.636826379262221</v>
      </c>
      <c r="AW16" s="645"/>
    </row>
    <row r="17" spans="1:49" ht="14.25" thickBot="1" x14ac:dyDescent="0.3">
      <c r="A17" s="61"/>
      <c r="B17" s="949"/>
      <c r="C17" s="434" t="s">
        <v>14</v>
      </c>
      <c r="D17" s="455">
        <v>0</v>
      </c>
      <c r="E17" s="455">
        <v>0.5</v>
      </c>
      <c r="F17" s="425">
        <v>-50</v>
      </c>
      <c r="G17" s="456">
        <v>0</v>
      </c>
      <c r="H17" s="455" t="s">
        <v>114</v>
      </c>
      <c r="I17" s="653">
        <v>0</v>
      </c>
      <c r="J17" s="456">
        <v>0</v>
      </c>
      <c r="K17" s="455" t="s">
        <v>114</v>
      </c>
      <c r="L17" s="653">
        <v>0</v>
      </c>
      <c r="M17" s="456">
        <v>0</v>
      </c>
      <c r="N17" s="455" t="s">
        <v>114</v>
      </c>
      <c r="O17" s="440">
        <v>0</v>
      </c>
      <c r="AW17" s="645"/>
    </row>
    <row r="18" spans="1:49" ht="14.25" thickBot="1" x14ac:dyDescent="0.3">
      <c r="A18" s="61"/>
      <c r="B18" s="952" t="s">
        <v>175</v>
      </c>
      <c r="C18" s="952"/>
      <c r="D18" s="24">
        <v>0.23698989142643204</v>
      </c>
      <c r="E18" s="24">
        <v>0.23279052553663954</v>
      </c>
      <c r="F18" s="464">
        <v>0.41993658897925001</v>
      </c>
      <c r="G18" s="24">
        <v>0.26327147173068621</v>
      </c>
      <c r="H18" s="801" t="s">
        <v>114</v>
      </c>
      <c r="I18" s="464">
        <v>26.327147173068621</v>
      </c>
      <c r="J18" s="24">
        <v>0.303666775248913</v>
      </c>
      <c r="K18" s="801" t="s">
        <v>114</v>
      </c>
      <c r="L18" s="464">
        <v>30.366677524891301</v>
      </c>
      <c r="M18" s="24">
        <v>0.30289140354637656</v>
      </c>
      <c r="N18" s="801" t="s">
        <v>114</v>
      </c>
      <c r="O18" s="483">
        <v>30.289140354637656</v>
      </c>
      <c r="AW18" s="646"/>
    </row>
    <row r="19" spans="1:49" ht="13.5" customHeight="1" x14ac:dyDescent="0.25">
      <c r="A19" s="61"/>
      <c r="B19" s="947" t="s">
        <v>47</v>
      </c>
      <c r="C19" s="435" t="s">
        <v>16</v>
      </c>
      <c r="D19" s="446">
        <v>0.21191195511437202</v>
      </c>
      <c r="E19" s="446">
        <v>0.2</v>
      </c>
      <c r="F19" s="422">
        <v>1.1911955114372015</v>
      </c>
      <c r="G19" s="453">
        <v>0.25951949229374432</v>
      </c>
      <c r="H19" s="446" t="s">
        <v>114</v>
      </c>
      <c r="I19" s="654">
        <v>25.951949229374431</v>
      </c>
      <c r="J19" s="453">
        <v>0.32919326755658734</v>
      </c>
      <c r="K19" s="446" t="s">
        <v>114</v>
      </c>
      <c r="L19" s="654">
        <v>32.919326755658737</v>
      </c>
      <c r="M19" s="453">
        <v>0.36384423236295027</v>
      </c>
      <c r="N19" s="446" t="s">
        <v>114</v>
      </c>
      <c r="O19" s="482">
        <v>36.384423236295028</v>
      </c>
      <c r="AW19" s="645"/>
    </row>
    <row r="20" spans="1:49" x14ac:dyDescent="0.25">
      <c r="A20" s="61"/>
      <c r="B20" s="951"/>
      <c r="C20" s="432" t="s">
        <v>17</v>
      </c>
      <c r="D20" s="74">
        <v>9.7530864197530862E-2</v>
      </c>
      <c r="E20" s="74">
        <v>9.4579008073817764E-2</v>
      </c>
      <c r="F20" s="430">
        <v>0.2951856123713098</v>
      </c>
      <c r="G20" s="69">
        <v>0.11971372804163956</v>
      </c>
      <c r="H20" s="74" t="s">
        <v>114</v>
      </c>
      <c r="I20" s="651">
        <v>11.971372804163956</v>
      </c>
      <c r="J20" s="69">
        <v>0.12936617619163754</v>
      </c>
      <c r="K20" s="74" t="s">
        <v>114</v>
      </c>
      <c r="L20" s="651">
        <v>12.936617619163753</v>
      </c>
      <c r="M20" s="69">
        <v>0.13815910390173347</v>
      </c>
      <c r="N20" s="74" t="s">
        <v>114</v>
      </c>
      <c r="O20" s="438">
        <v>13.815910390173347</v>
      </c>
      <c r="AW20" s="645"/>
    </row>
    <row r="21" spans="1:49" x14ac:dyDescent="0.25">
      <c r="A21" s="61"/>
      <c r="B21" s="951"/>
      <c r="C21" s="433" t="s">
        <v>49</v>
      </c>
      <c r="D21" s="423">
        <v>0.21875</v>
      </c>
      <c r="E21" s="423">
        <v>0.19913419913419914</v>
      </c>
      <c r="F21" s="485">
        <v>1.9615800865800863</v>
      </c>
      <c r="G21" s="454">
        <v>0.22841965471447542</v>
      </c>
      <c r="H21" s="423" t="s">
        <v>114</v>
      </c>
      <c r="I21" s="652">
        <v>22.841965471447541</v>
      </c>
      <c r="J21" s="454">
        <v>0.21989683608765648</v>
      </c>
      <c r="K21" s="423" t="s">
        <v>114</v>
      </c>
      <c r="L21" s="652">
        <v>21.989683608765649</v>
      </c>
      <c r="M21" s="454">
        <v>0</v>
      </c>
      <c r="N21" s="423" t="s">
        <v>114</v>
      </c>
      <c r="O21" s="488">
        <v>0</v>
      </c>
      <c r="AW21" s="645"/>
    </row>
    <row r="22" spans="1:49" x14ac:dyDescent="0.25">
      <c r="A22" s="61"/>
      <c r="B22" s="951"/>
      <c r="C22" s="432" t="s">
        <v>19</v>
      </c>
      <c r="D22" s="74">
        <v>0.28205128205128205</v>
      </c>
      <c r="E22" s="74">
        <v>0.30769230769230771</v>
      </c>
      <c r="F22" s="430">
        <v>-2.5641025641025661</v>
      </c>
      <c r="G22" s="69">
        <v>0.31841831425598333</v>
      </c>
      <c r="H22" s="74" t="s">
        <v>114</v>
      </c>
      <c r="I22" s="651">
        <v>31.841831425598333</v>
      </c>
      <c r="J22" s="69">
        <v>0.36637168141592918</v>
      </c>
      <c r="K22" s="74" t="s">
        <v>114</v>
      </c>
      <c r="L22" s="651">
        <v>36.637168141592916</v>
      </c>
      <c r="M22" s="69">
        <v>0.35452604077364808</v>
      </c>
      <c r="N22" s="74" t="s">
        <v>114</v>
      </c>
      <c r="O22" s="438">
        <v>35.452604077364811</v>
      </c>
      <c r="AW22" s="645"/>
    </row>
    <row r="23" spans="1:49" x14ac:dyDescent="0.25">
      <c r="A23" s="61"/>
      <c r="B23" s="951"/>
      <c r="C23" s="433" t="s">
        <v>20</v>
      </c>
      <c r="D23" s="423">
        <v>0.24129692832764504</v>
      </c>
      <c r="E23" s="423">
        <v>0.22950819672131148</v>
      </c>
      <c r="F23" s="485">
        <v>1.1788731606333562</v>
      </c>
      <c r="G23" s="454">
        <v>0.2801749850864983</v>
      </c>
      <c r="H23" s="423" t="s">
        <v>114</v>
      </c>
      <c r="I23" s="652">
        <v>28.01749850864983</v>
      </c>
      <c r="J23" s="454">
        <v>0.33814496067239341</v>
      </c>
      <c r="K23" s="423" t="s">
        <v>114</v>
      </c>
      <c r="L23" s="652">
        <v>33.81449606723934</v>
      </c>
      <c r="M23" s="454">
        <v>0.3325626559987831</v>
      </c>
      <c r="N23" s="423" t="s">
        <v>114</v>
      </c>
      <c r="O23" s="488">
        <v>33.256265599878311</v>
      </c>
      <c r="AW23" s="645"/>
    </row>
    <row r="24" spans="1:49" x14ac:dyDescent="0.25">
      <c r="A24" s="61"/>
      <c r="B24" s="951"/>
      <c r="C24" s="432" t="s">
        <v>21</v>
      </c>
      <c r="D24" s="74">
        <v>0.2475442043222004</v>
      </c>
      <c r="E24" s="74">
        <v>0.24312590448625182</v>
      </c>
      <c r="F24" s="430">
        <v>0.44182998359485748</v>
      </c>
      <c r="G24" s="69">
        <v>0.37072127139364303</v>
      </c>
      <c r="H24" s="74" t="s">
        <v>114</v>
      </c>
      <c r="I24" s="651">
        <v>37.072127139364305</v>
      </c>
      <c r="J24" s="69">
        <v>0.400940895838855</v>
      </c>
      <c r="K24" s="74" t="s">
        <v>114</v>
      </c>
      <c r="L24" s="651">
        <v>40.094089583885498</v>
      </c>
      <c r="M24" s="69">
        <v>0.39427992863654221</v>
      </c>
      <c r="N24" s="74" t="s">
        <v>114</v>
      </c>
      <c r="O24" s="438">
        <v>39.427992863654218</v>
      </c>
      <c r="AW24" s="645"/>
    </row>
    <row r="25" spans="1:49" x14ac:dyDescent="0.25">
      <c r="A25" s="61"/>
      <c r="B25" s="951"/>
      <c r="C25" s="433" t="s">
        <v>22</v>
      </c>
      <c r="D25" s="423">
        <v>0.31519274376417233</v>
      </c>
      <c r="E25" s="423">
        <v>0.30740276035131742</v>
      </c>
      <c r="F25" s="485">
        <v>0.77899834128549172</v>
      </c>
      <c r="G25" s="454">
        <v>0.34287349742415568</v>
      </c>
      <c r="H25" s="423" t="s">
        <v>114</v>
      </c>
      <c r="I25" s="652">
        <v>34.287349742415572</v>
      </c>
      <c r="J25" s="454">
        <v>0.34195502643354259</v>
      </c>
      <c r="K25" s="423" t="s">
        <v>114</v>
      </c>
      <c r="L25" s="652">
        <v>34.19550264335426</v>
      </c>
      <c r="M25" s="454">
        <v>0.34193515032553967</v>
      </c>
      <c r="N25" s="423" t="s">
        <v>114</v>
      </c>
      <c r="O25" s="488">
        <v>34.193515032553968</v>
      </c>
      <c r="AW25" s="645"/>
    </row>
    <row r="26" spans="1:49" x14ac:dyDescent="0.25">
      <c r="A26" s="61"/>
      <c r="B26" s="951"/>
      <c r="C26" s="432" t="s">
        <v>23</v>
      </c>
      <c r="D26" s="74">
        <v>0.14428242517267845</v>
      </c>
      <c r="E26" s="74">
        <v>0.15285714285714286</v>
      </c>
      <c r="F26" s="430">
        <v>-0.85747176844644113</v>
      </c>
      <c r="G26" s="69">
        <v>0.18428184281842819</v>
      </c>
      <c r="H26" s="74" t="s">
        <v>114</v>
      </c>
      <c r="I26" s="651">
        <v>18.428184281842817</v>
      </c>
      <c r="J26" s="69">
        <v>0.13628494795420268</v>
      </c>
      <c r="K26" s="74" t="s">
        <v>114</v>
      </c>
      <c r="L26" s="651">
        <v>13.628494795420268</v>
      </c>
      <c r="M26" s="69">
        <v>0.14827111169023136</v>
      </c>
      <c r="N26" s="74" t="s">
        <v>114</v>
      </c>
      <c r="O26" s="438">
        <v>14.827111169023135</v>
      </c>
      <c r="AW26" s="645"/>
    </row>
    <row r="27" spans="1:49" ht="14.25" thickBot="1" x14ac:dyDescent="0.3">
      <c r="A27" s="61"/>
      <c r="B27" s="949"/>
      <c r="C27" s="434" t="s">
        <v>24</v>
      </c>
      <c r="D27" s="455">
        <v>0.2</v>
      </c>
      <c r="E27" s="455">
        <v>0.33333333333333331</v>
      </c>
      <c r="F27" s="425">
        <v>-13.33333333333333</v>
      </c>
      <c r="G27" s="456">
        <v>0.2</v>
      </c>
      <c r="H27" s="455" t="s">
        <v>114</v>
      </c>
      <c r="I27" s="653">
        <v>20</v>
      </c>
      <c r="J27" s="456">
        <v>0.13636363636363635</v>
      </c>
      <c r="K27" s="455" t="s">
        <v>114</v>
      </c>
      <c r="L27" s="653">
        <v>13.636363636363635</v>
      </c>
      <c r="M27" s="456">
        <v>7.6135726303982049E-2</v>
      </c>
      <c r="N27" s="455" t="s">
        <v>114</v>
      </c>
      <c r="O27" s="440">
        <v>7.6135726303982052</v>
      </c>
      <c r="AW27" s="645"/>
    </row>
    <row r="28" spans="1:49" ht="14.25" thickBot="1" x14ac:dyDescent="0.3">
      <c r="A28" s="61"/>
      <c r="B28" s="952" t="s">
        <v>50</v>
      </c>
      <c r="C28" s="952"/>
      <c r="D28" s="24">
        <v>0.20282928694322308</v>
      </c>
      <c r="E28" s="24">
        <v>0.19512682244857199</v>
      </c>
      <c r="F28" s="464">
        <v>0.77024644946510901</v>
      </c>
      <c r="G28" s="24">
        <v>0.26364541832669325</v>
      </c>
      <c r="H28" s="801" t="s">
        <v>114</v>
      </c>
      <c r="I28" s="464">
        <v>26.364541832669325</v>
      </c>
      <c r="J28" s="24">
        <v>0.28036535403980761</v>
      </c>
      <c r="K28" s="801" t="s">
        <v>114</v>
      </c>
      <c r="L28" s="464">
        <v>28.036535403980761</v>
      </c>
      <c r="M28" s="24">
        <v>0.35156423610171705</v>
      </c>
      <c r="N28" s="801" t="s">
        <v>114</v>
      </c>
      <c r="O28" s="483">
        <v>35.156423610171707</v>
      </c>
      <c r="AW28" s="646"/>
    </row>
    <row r="29" spans="1:49" ht="14.25" thickBot="1" x14ac:dyDescent="0.3">
      <c r="A29" s="61"/>
      <c r="B29" s="945" t="s">
        <v>51</v>
      </c>
      <c r="C29" s="946"/>
      <c r="D29" s="52">
        <v>0.20499108734402852</v>
      </c>
      <c r="E29" s="52">
        <v>0.20145466847090662</v>
      </c>
      <c r="F29" s="470">
        <v>0.35364188731218937</v>
      </c>
      <c r="G29" s="486">
        <v>0.25784772437260739</v>
      </c>
      <c r="H29" s="805" t="s">
        <v>114</v>
      </c>
      <c r="I29" s="470">
        <v>25.784772437260738</v>
      </c>
      <c r="J29" s="486">
        <v>0.28349709904367426</v>
      </c>
      <c r="K29" s="805" t="s">
        <v>114</v>
      </c>
      <c r="L29" s="470">
        <v>28.349709904367426</v>
      </c>
      <c r="M29" s="486">
        <v>0.3195554711935924</v>
      </c>
      <c r="N29" s="805" t="s">
        <v>114</v>
      </c>
      <c r="O29" s="487">
        <v>31.955547119359238</v>
      </c>
      <c r="AW29" s="646"/>
    </row>
    <row r="30" spans="1:49" x14ac:dyDescent="0.25">
      <c r="B30" s="457"/>
      <c r="C30" s="457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E30" s="458"/>
      <c r="AF30" s="458"/>
      <c r="AG30" s="458"/>
      <c r="AH30" s="458"/>
      <c r="AI30" s="458"/>
      <c r="AJ30" s="458"/>
      <c r="AK30" s="458"/>
      <c r="AL30" s="458"/>
      <c r="AM30" s="458"/>
      <c r="AN30" s="458"/>
      <c r="AO30" s="458"/>
      <c r="AP30" s="458"/>
      <c r="AQ30" s="458"/>
      <c r="AR30" s="458"/>
      <c r="AS30" s="458"/>
      <c r="AT30" s="458"/>
      <c r="AU30" s="458"/>
      <c r="AV30" s="458"/>
      <c r="AW30" s="458"/>
    </row>
    <row r="32" spans="1:49" ht="15.75" customHeight="1" thickBot="1" x14ac:dyDescent="0.3"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ht="30" customHeight="1" thickBot="1" x14ac:dyDescent="0.3">
      <c r="C33" s="61"/>
      <c r="D33" s="988" t="s">
        <v>192</v>
      </c>
      <c r="E33" s="989"/>
      <c r="F33" s="989"/>
      <c r="G33" s="989"/>
      <c r="H33" s="989"/>
      <c r="I33" s="989"/>
      <c r="J33" s="989"/>
      <c r="K33" s="989"/>
      <c r="L33" s="989"/>
      <c r="M33" s="989"/>
      <c r="N33" s="989"/>
      <c r="O33" s="990"/>
    </row>
    <row r="34" spans="1:15" ht="24" customHeight="1" thickBot="1" x14ac:dyDescent="0.3">
      <c r="C34" s="61"/>
      <c r="D34" s="987" t="s">
        <v>119</v>
      </c>
      <c r="E34" s="978"/>
      <c r="F34" s="986"/>
      <c r="G34" s="977" t="s">
        <v>121</v>
      </c>
      <c r="H34" s="978"/>
      <c r="I34" s="986"/>
      <c r="J34" s="977" t="s">
        <v>33</v>
      </c>
      <c r="K34" s="978"/>
      <c r="L34" s="986"/>
      <c r="M34" s="977" t="s">
        <v>178</v>
      </c>
      <c r="N34" s="978"/>
      <c r="O34" s="979"/>
    </row>
    <row r="35" spans="1:15" ht="15.75" customHeight="1" thickBot="1" x14ac:dyDescent="0.3">
      <c r="C35" s="62"/>
      <c r="D35" s="448">
        <v>2024</v>
      </c>
      <c r="E35" s="436">
        <v>2023</v>
      </c>
      <c r="F35" s="449" t="s">
        <v>328</v>
      </c>
      <c r="G35" s="436">
        <v>2024</v>
      </c>
      <c r="H35" s="436">
        <v>2023</v>
      </c>
      <c r="I35" s="449" t="s">
        <v>328</v>
      </c>
      <c r="J35" s="436">
        <v>2024</v>
      </c>
      <c r="K35" s="436">
        <v>2023</v>
      </c>
      <c r="L35" s="449" t="s">
        <v>328</v>
      </c>
      <c r="M35" s="436">
        <v>2024</v>
      </c>
      <c r="N35" s="436">
        <v>2023</v>
      </c>
      <c r="O35" s="450" t="s">
        <v>328</v>
      </c>
    </row>
    <row r="36" spans="1:15" ht="13.5" customHeight="1" x14ac:dyDescent="0.25">
      <c r="B36" s="950" t="s">
        <v>175</v>
      </c>
      <c r="C36" s="431" t="s">
        <v>4</v>
      </c>
      <c r="D36" s="446">
        <v>0.5</v>
      </c>
      <c r="E36" s="446">
        <v>0.48148148148148145</v>
      </c>
      <c r="F36" s="445">
        <v>1.8518518518518545</v>
      </c>
      <c r="G36" s="453">
        <v>0.8571428571428571</v>
      </c>
      <c r="H36" s="446" t="s">
        <v>114</v>
      </c>
      <c r="I36" s="650">
        <v>85.714285714285708</v>
      </c>
      <c r="J36" s="453">
        <v>0.8571428571428571</v>
      </c>
      <c r="K36" s="446" t="s">
        <v>114</v>
      </c>
      <c r="L36" s="650">
        <v>85.714285714285708</v>
      </c>
      <c r="M36" s="453">
        <v>0.15508412582297001</v>
      </c>
      <c r="N36" s="446" t="s">
        <v>114</v>
      </c>
      <c r="O36" s="484">
        <v>15.508412582297002</v>
      </c>
    </row>
    <row r="37" spans="1:15" x14ac:dyDescent="0.25">
      <c r="B37" s="948"/>
      <c r="C37" s="432" t="s">
        <v>5</v>
      </c>
      <c r="D37" s="74">
        <v>0.875</v>
      </c>
      <c r="E37" s="74">
        <v>0.7</v>
      </c>
      <c r="F37" s="430">
        <v>17.500000000000004</v>
      </c>
      <c r="G37" s="69">
        <v>0.88888888888888884</v>
      </c>
      <c r="H37" s="74" t="s">
        <v>114</v>
      </c>
      <c r="I37" s="651">
        <v>88.888888888888886</v>
      </c>
      <c r="J37" s="69">
        <v>0.79020979020979021</v>
      </c>
      <c r="K37" s="74" t="s">
        <v>114</v>
      </c>
      <c r="L37" s="651">
        <v>79.020979020979027</v>
      </c>
      <c r="M37" s="69">
        <v>0.76064849725304318</v>
      </c>
      <c r="N37" s="74" t="s">
        <v>114</v>
      </c>
      <c r="O37" s="438">
        <v>76.064849725304313</v>
      </c>
    </row>
    <row r="38" spans="1:15" x14ac:dyDescent="0.25">
      <c r="B38" s="948"/>
      <c r="C38" s="433" t="s">
        <v>6</v>
      </c>
      <c r="D38" s="423">
        <v>0.56164383561643838</v>
      </c>
      <c r="E38" s="423">
        <v>0.6</v>
      </c>
      <c r="F38" s="485">
        <v>-3.8356164383561597</v>
      </c>
      <c r="G38" s="454">
        <v>0.52631578947368418</v>
      </c>
      <c r="H38" s="423" t="s">
        <v>114</v>
      </c>
      <c r="I38" s="652">
        <v>52.631578947368418</v>
      </c>
      <c r="J38" s="454">
        <v>0.6831275720164609</v>
      </c>
      <c r="K38" s="423" t="s">
        <v>114</v>
      </c>
      <c r="L38" s="652">
        <v>68.312757201646093</v>
      </c>
      <c r="M38" s="454">
        <v>0.63303418680888068</v>
      </c>
      <c r="N38" s="423" t="s">
        <v>114</v>
      </c>
      <c r="O38" s="488">
        <v>63.303418680888072</v>
      </c>
    </row>
    <row r="39" spans="1:15" x14ac:dyDescent="0.25">
      <c r="B39" s="948"/>
      <c r="C39" s="432" t="s">
        <v>43</v>
      </c>
      <c r="D39" s="74">
        <v>0</v>
      </c>
      <c r="E39" s="74">
        <v>1</v>
      </c>
      <c r="F39" s="430">
        <v>-100</v>
      </c>
      <c r="G39" s="69">
        <v>0</v>
      </c>
      <c r="H39" s="74" t="s">
        <v>114</v>
      </c>
      <c r="I39" s="651">
        <v>0</v>
      </c>
      <c r="J39" s="69">
        <v>0</v>
      </c>
      <c r="K39" s="74" t="s">
        <v>114</v>
      </c>
      <c r="L39" s="651">
        <v>0</v>
      </c>
      <c r="M39" s="69">
        <v>0</v>
      </c>
      <c r="N39" s="74" t="s">
        <v>114</v>
      </c>
      <c r="O39" s="438">
        <v>0</v>
      </c>
    </row>
    <row r="40" spans="1:15" x14ac:dyDescent="0.25">
      <c r="B40" s="948"/>
      <c r="C40" s="433" t="s">
        <v>8</v>
      </c>
      <c r="D40" s="423">
        <v>0</v>
      </c>
      <c r="E40" s="423">
        <v>0.63636363636363635</v>
      </c>
      <c r="F40" s="485">
        <v>-63.636363636363633</v>
      </c>
      <c r="G40" s="454">
        <v>0</v>
      </c>
      <c r="H40" s="423" t="s">
        <v>114</v>
      </c>
      <c r="I40" s="652">
        <v>0</v>
      </c>
      <c r="J40" s="454">
        <v>0</v>
      </c>
      <c r="K40" s="423" t="s">
        <v>114</v>
      </c>
      <c r="L40" s="652">
        <v>0</v>
      </c>
      <c r="M40" s="454">
        <v>0</v>
      </c>
      <c r="N40" s="423" t="s">
        <v>114</v>
      </c>
      <c r="O40" s="488">
        <v>0</v>
      </c>
    </row>
    <row r="41" spans="1:15" x14ac:dyDescent="0.25">
      <c r="B41" s="948"/>
      <c r="C41" s="432" t="s">
        <v>9</v>
      </c>
      <c r="D41" s="74">
        <v>0.51570680628272247</v>
      </c>
      <c r="E41" s="74">
        <v>0.52314316469321853</v>
      </c>
      <c r="F41" s="430">
        <v>-0.74363584104960578</v>
      </c>
      <c r="G41" s="69">
        <v>0.56825396825396823</v>
      </c>
      <c r="H41" s="74" t="s">
        <v>114</v>
      </c>
      <c r="I41" s="651">
        <v>56.825396825396822</v>
      </c>
      <c r="J41" s="69">
        <v>0.56232260157327063</v>
      </c>
      <c r="K41" s="74" t="s">
        <v>114</v>
      </c>
      <c r="L41" s="651">
        <v>56.232260157327062</v>
      </c>
      <c r="M41" s="69">
        <v>0.55749520451250623</v>
      </c>
      <c r="N41" s="74" t="s">
        <v>114</v>
      </c>
      <c r="O41" s="438">
        <v>55.749520451250625</v>
      </c>
    </row>
    <row r="42" spans="1:15" x14ac:dyDescent="0.25">
      <c r="B42" s="948"/>
      <c r="C42" s="433" t="s">
        <v>10</v>
      </c>
      <c r="D42" s="423">
        <v>0</v>
      </c>
      <c r="E42" s="423">
        <v>0.43333333333333335</v>
      </c>
      <c r="F42" s="485">
        <v>-43.333333333333336</v>
      </c>
      <c r="G42" s="454">
        <v>0</v>
      </c>
      <c r="H42" s="423" t="s">
        <v>114</v>
      </c>
      <c r="I42" s="652">
        <v>0</v>
      </c>
      <c r="J42" s="454">
        <v>0</v>
      </c>
      <c r="K42" s="423" t="s">
        <v>114</v>
      </c>
      <c r="L42" s="652">
        <v>0</v>
      </c>
      <c r="M42" s="454">
        <v>0</v>
      </c>
      <c r="N42" s="423" t="s">
        <v>114</v>
      </c>
      <c r="O42" s="488">
        <v>0</v>
      </c>
    </row>
    <row r="43" spans="1:15" x14ac:dyDescent="0.25">
      <c r="B43" s="948"/>
      <c r="C43" s="432" t="s">
        <v>11</v>
      </c>
      <c r="D43" s="74">
        <v>0</v>
      </c>
      <c r="E43" s="74">
        <v>0.25</v>
      </c>
      <c r="F43" s="430">
        <v>-25</v>
      </c>
      <c r="G43" s="69">
        <v>0</v>
      </c>
      <c r="H43" s="74" t="s">
        <v>114</v>
      </c>
      <c r="I43" s="651">
        <v>0</v>
      </c>
      <c r="J43" s="69">
        <v>0</v>
      </c>
      <c r="K43" s="74" t="s">
        <v>114</v>
      </c>
      <c r="L43" s="651">
        <v>0</v>
      </c>
      <c r="M43" s="69">
        <v>0</v>
      </c>
      <c r="N43" s="74" t="s">
        <v>114</v>
      </c>
      <c r="O43" s="438">
        <v>0</v>
      </c>
    </row>
    <row r="44" spans="1:15" x14ac:dyDescent="0.25">
      <c r="B44" s="948"/>
      <c r="C44" s="433" t="s">
        <v>46</v>
      </c>
      <c r="D44" s="423">
        <v>0.60610847814639279</v>
      </c>
      <c r="E44" s="423">
        <v>0.59076433121019112</v>
      </c>
      <c r="F44" s="485">
        <v>1.5344146936201675</v>
      </c>
      <c r="G44" s="454">
        <v>0.62778603268945021</v>
      </c>
      <c r="H44" s="423" t="s">
        <v>114</v>
      </c>
      <c r="I44" s="652">
        <v>62.77860326894502</v>
      </c>
      <c r="J44" s="454">
        <v>0.56107035525400595</v>
      </c>
      <c r="K44" s="423" t="s">
        <v>114</v>
      </c>
      <c r="L44" s="652">
        <v>56.107035525400597</v>
      </c>
      <c r="M44" s="454">
        <v>0.56967672474228814</v>
      </c>
      <c r="N44" s="423" t="s">
        <v>114</v>
      </c>
      <c r="O44" s="488">
        <v>56.967672474228813</v>
      </c>
    </row>
    <row r="45" spans="1:15" x14ac:dyDescent="0.25">
      <c r="A45" s="61"/>
      <c r="B45" s="951"/>
      <c r="C45" s="432" t="s">
        <v>13</v>
      </c>
      <c r="D45" s="74">
        <v>0.52919369786839665</v>
      </c>
      <c r="E45" s="74">
        <v>0.54966248794599804</v>
      </c>
      <c r="F45" s="430">
        <v>-2.0468790077601384</v>
      </c>
      <c r="G45" s="69">
        <v>0.58247674987763098</v>
      </c>
      <c r="H45" s="74" t="s">
        <v>114</v>
      </c>
      <c r="I45" s="651">
        <v>58.247674987763098</v>
      </c>
      <c r="J45" s="69">
        <v>0.57575989440863096</v>
      </c>
      <c r="K45" s="74" t="s">
        <v>114</v>
      </c>
      <c r="L45" s="651">
        <v>57.575989440863097</v>
      </c>
      <c r="M45" s="69">
        <v>0.57122693826625215</v>
      </c>
      <c r="N45" s="74" t="s">
        <v>114</v>
      </c>
      <c r="O45" s="438">
        <v>57.122693826625216</v>
      </c>
    </row>
    <row r="46" spans="1:15" ht="14.25" thickBot="1" x14ac:dyDescent="0.3">
      <c r="A46" s="61"/>
      <c r="B46" s="949"/>
      <c r="C46" s="434" t="s">
        <v>14</v>
      </c>
      <c r="D46" s="455">
        <v>1</v>
      </c>
      <c r="E46" s="455">
        <v>0.25</v>
      </c>
      <c r="F46" s="425">
        <v>75</v>
      </c>
      <c r="G46" s="456">
        <v>1</v>
      </c>
      <c r="H46" s="455" t="s">
        <v>114</v>
      </c>
      <c r="I46" s="653">
        <v>100</v>
      </c>
      <c r="J46" s="456">
        <v>1</v>
      </c>
      <c r="K46" s="455" t="s">
        <v>114</v>
      </c>
      <c r="L46" s="653">
        <v>100</v>
      </c>
      <c r="M46" s="456">
        <v>1</v>
      </c>
      <c r="N46" s="455" t="s">
        <v>114</v>
      </c>
      <c r="O46" s="440">
        <v>100</v>
      </c>
    </row>
    <row r="47" spans="1:15" ht="14.25" thickBot="1" x14ac:dyDescent="0.3">
      <c r="A47" s="61"/>
      <c r="B47" s="952" t="s">
        <v>175</v>
      </c>
      <c r="C47" s="952"/>
      <c r="D47" s="24">
        <v>0.57618869337326839</v>
      </c>
      <c r="E47" s="24">
        <v>0.57216876387860849</v>
      </c>
      <c r="F47" s="464">
        <v>0.40199294946599018</v>
      </c>
      <c r="G47" s="24">
        <v>0.61048769961156668</v>
      </c>
      <c r="H47" s="801" t="s">
        <v>114</v>
      </c>
      <c r="I47" s="464">
        <v>61.048769961156665</v>
      </c>
      <c r="J47" s="24">
        <v>0.56703301372385173</v>
      </c>
      <c r="K47" s="801" t="s">
        <v>114</v>
      </c>
      <c r="L47" s="464">
        <v>56.70330137238517</v>
      </c>
      <c r="M47" s="24">
        <v>0.57342603464790576</v>
      </c>
      <c r="N47" s="801" t="s">
        <v>114</v>
      </c>
      <c r="O47" s="483">
        <v>57.342603464790578</v>
      </c>
    </row>
    <row r="48" spans="1:15" ht="13.5" customHeight="1" x14ac:dyDescent="0.25">
      <c r="A48" s="61"/>
      <c r="B48" s="947" t="s">
        <v>47</v>
      </c>
      <c r="C48" s="435" t="s">
        <v>16</v>
      </c>
      <c r="D48" s="446">
        <v>0.58221838584376351</v>
      </c>
      <c r="E48" s="446">
        <v>0.57294900221729494</v>
      </c>
      <c r="F48" s="422">
        <v>0.92693836264685636</v>
      </c>
      <c r="G48" s="453">
        <v>0.61514052583862189</v>
      </c>
      <c r="H48" s="446" t="s">
        <v>114</v>
      </c>
      <c r="I48" s="654">
        <v>61.514052583862188</v>
      </c>
      <c r="J48" s="453">
        <v>0.54216482878699945</v>
      </c>
      <c r="K48" s="446" t="s">
        <v>114</v>
      </c>
      <c r="L48" s="654">
        <v>54.216482878699942</v>
      </c>
      <c r="M48" s="453">
        <v>0.50334903465101677</v>
      </c>
      <c r="N48" s="446" t="s">
        <v>114</v>
      </c>
      <c r="O48" s="482">
        <v>50.334903465101675</v>
      </c>
    </row>
    <row r="49" spans="1:15" x14ac:dyDescent="0.25">
      <c r="A49" s="61"/>
      <c r="B49" s="951"/>
      <c r="C49" s="432" t="s">
        <v>17</v>
      </c>
      <c r="D49" s="74">
        <v>0.74320987654320991</v>
      </c>
      <c r="E49" s="74">
        <v>0.75317185697808531</v>
      </c>
      <c r="F49" s="430">
        <v>-0.99619804348753949</v>
      </c>
      <c r="G49" s="69">
        <v>0.79180221210149637</v>
      </c>
      <c r="H49" s="74" t="s">
        <v>114</v>
      </c>
      <c r="I49" s="651">
        <v>79.180221210149639</v>
      </c>
      <c r="J49" s="69">
        <v>0.77140069913015197</v>
      </c>
      <c r="K49" s="74" t="s">
        <v>114</v>
      </c>
      <c r="L49" s="651">
        <v>77.140069913015196</v>
      </c>
      <c r="M49" s="69">
        <v>0.75274725110721707</v>
      </c>
      <c r="N49" s="74" t="s">
        <v>114</v>
      </c>
      <c r="O49" s="438">
        <v>75.274725110721704</v>
      </c>
    </row>
    <row r="50" spans="1:15" x14ac:dyDescent="0.25">
      <c r="A50" s="61"/>
      <c r="B50" s="951"/>
      <c r="C50" s="433" t="s">
        <v>49</v>
      </c>
      <c r="D50" s="423">
        <v>0.62980769230769229</v>
      </c>
      <c r="E50" s="423">
        <v>0.61255411255411252</v>
      </c>
      <c r="F50" s="485">
        <v>1.7253579753579773</v>
      </c>
      <c r="G50" s="454">
        <v>0.66533864541832666</v>
      </c>
      <c r="H50" s="423" t="s">
        <v>114</v>
      </c>
      <c r="I50" s="652">
        <v>66.533864541832671</v>
      </c>
      <c r="J50" s="454">
        <v>0.65928310937345991</v>
      </c>
      <c r="K50" s="423" t="s">
        <v>114</v>
      </c>
      <c r="L50" s="652">
        <v>65.928310937345998</v>
      </c>
      <c r="M50" s="454">
        <v>0</v>
      </c>
      <c r="N50" s="423" t="s">
        <v>114</v>
      </c>
      <c r="O50" s="488">
        <v>0</v>
      </c>
    </row>
    <row r="51" spans="1:15" x14ac:dyDescent="0.25">
      <c r="A51" s="61"/>
      <c r="B51" s="951"/>
      <c r="C51" s="432" t="s">
        <v>19</v>
      </c>
      <c r="D51" s="74">
        <v>0.51442307692307687</v>
      </c>
      <c r="E51" s="74">
        <v>0.49260355029585801</v>
      </c>
      <c r="F51" s="430">
        <v>2.1819526627218866</v>
      </c>
      <c r="G51" s="69">
        <v>0.53798126951092606</v>
      </c>
      <c r="H51" s="74" t="s">
        <v>114</v>
      </c>
      <c r="I51" s="651">
        <v>53.798126951092605</v>
      </c>
      <c r="J51" s="69">
        <v>0.49825337680484399</v>
      </c>
      <c r="K51" s="74" t="s">
        <v>114</v>
      </c>
      <c r="L51" s="651">
        <v>49.825337680484402</v>
      </c>
      <c r="M51" s="69">
        <v>0.49960704839376113</v>
      </c>
      <c r="N51" s="74" t="s">
        <v>114</v>
      </c>
      <c r="O51" s="438">
        <v>49.960704839376113</v>
      </c>
    </row>
    <row r="52" spans="1:15" x14ac:dyDescent="0.25">
      <c r="A52" s="61"/>
      <c r="B52" s="951"/>
      <c r="C52" s="433" t="s">
        <v>20</v>
      </c>
      <c r="D52" s="423">
        <v>0.53822525597269621</v>
      </c>
      <c r="E52" s="423">
        <v>0.53564620663362561</v>
      </c>
      <c r="F52" s="485">
        <v>0.25790493390706049</v>
      </c>
      <c r="G52" s="454">
        <v>0.57108769138993831</v>
      </c>
      <c r="H52" s="423" t="s">
        <v>114</v>
      </c>
      <c r="I52" s="652">
        <v>57.108769138993829</v>
      </c>
      <c r="J52" s="454">
        <v>0.51509906370508718</v>
      </c>
      <c r="K52" s="423" t="s">
        <v>114</v>
      </c>
      <c r="L52" s="652">
        <v>51.509906370508716</v>
      </c>
      <c r="M52" s="454">
        <v>0.52476356239145072</v>
      </c>
      <c r="N52" s="423" t="s">
        <v>114</v>
      </c>
      <c r="O52" s="488">
        <v>52.476356239145069</v>
      </c>
    </row>
    <row r="53" spans="1:15" x14ac:dyDescent="0.25">
      <c r="A53" s="61"/>
      <c r="B53" s="951"/>
      <c r="C53" s="432" t="s">
        <v>21</v>
      </c>
      <c r="D53" s="74">
        <v>0.44990176817288802</v>
      </c>
      <c r="E53" s="74">
        <v>0.45224312590448623</v>
      </c>
      <c r="F53" s="430">
        <v>-0.23413577315982148</v>
      </c>
      <c r="G53" s="69">
        <v>0.47066014669926648</v>
      </c>
      <c r="H53" s="74" t="s">
        <v>114</v>
      </c>
      <c r="I53" s="651">
        <v>47.066014669926645</v>
      </c>
      <c r="J53" s="69">
        <v>0.46846011131725418</v>
      </c>
      <c r="K53" s="74" t="s">
        <v>114</v>
      </c>
      <c r="L53" s="651">
        <v>46.846011131725419</v>
      </c>
      <c r="M53" s="69">
        <v>0.47186882830188615</v>
      </c>
      <c r="N53" s="74" t="s">
        <v>114</v>
      </c>
      <c r="O53" s="438">
        <v>47.186882830188615</v>
      </c>
    </row>
    <row r="54" spans="1:15" x14ac:dyDescent="0.25">
      <c r="A54" s="61"/>
      <c r="B54" s="951"/>
      <c r="C54" s="433" t="s">
        <v>22</v>
      </c>
      <c r="D54" s="423">
        <v>0.50226757369614516</v>
      </c>
      <c r="E54" s="423">
        <v>0.48933500627352572</v>
      </c>
      <c r="F54" s="485">
        <v>1.2932567422619445</v>
      </c>
      <c r="G54" s="454">
        <v>0.54436176302232397</v>
      </c>
      <c r="H54" s="423" t="s">
        <v>114</v>
      </c>
      <c r="I54" s="652">
        <v>54.436176302232397</v>
      </c>
      <c r="J54" s="454">
        <v>0.56949463614289542</v>
      </c>
      <c r="K54" s="423" t="s">
        <v>114</v>
      </c>
      <c r="L54" s="652">
        <v>56.949463614289542</v>
      </c>
      <c r="M54" s="454">
        <v>0.56999468336972936</v>
      </c>
      <c r="N54" s="423" t="s">
        <v>114</v>
      </c>
      <c r="O54" s="488">
        <v>56.999468336972939</v>
      </c>
    </row>
    <row r="55" spans="1:15" x14ac:dyDescent="0.25">
      <c r="A55" s="61"/>
      <c r="B55" s="951"/>
      <c r="C55" s="432" t="s">
        <v>23</v>
      </c>
      <c r="D55" s="74">
        <v>0.69148119723714507</v>
      </c>
      <c r="E55" s="74">
        <v>0.66214285714285714</v>
      </c>
      <c r="F55" s="430">
        <v>2.9338340094287929</v>
      </c>
      <c r="G55" s="69">
        <v>0.69322493224932247</v>
      </c>
      <c r="H55" s="74" t="s">
        <v>114</v>
      </c>
      <c r="I55" s="651">
        <v>69.322493224932245</v>
      </c>
      <c r="J55" s="69">
        <v>0.76718700080984892</v>
      </c>
      <c r="K55" s="74" t="s">
        <v>114</v>
      </c>
      <c r="L55" s="651">
        <v>76.718700080984888</v>
      </c>
      <c r="M55" s="69">
        <v>0.75518126258138729</v>
      </c>
      <c r="N55" s="74" t="s">
        <v>114</v>
      </c>
      <c r="O55" s="438">
        <v>75.518126258138736</v>
      </c>
    </row>
    <row r="56" spans="1:15" ht="14.25" thickBot="1" x14ac:dyDescent="0.3">
      <c r="A56" s="61"/>
      <c r="B56" s="949"/>
      <c r="C56" s="434" t="s">
        <v>24</v>
      </c>
      <c r="D56" s="455">
        <v>0.66666666666666663</v>
      </c>
      <c r="E56" s="455">
        <v>0.4375</v>
      </c>
      <c r="F56" s="425">
        <v>22.916666666666664</v>
      </c>
      <c r="G56" s="456">
        <v>0.66666666666666663</v>
      </c>
      <c r="H56" s="455" t="s">
        <v>114</v>
      </c>
      <c r="I56" s="653">
        <v>66.666666666666657</v>
      </c>
      <c r="J56" s="456">
        <v>0.72727272727272729</v>
      </c>
      <c r="K56" s="455" t="s">
        <v>114</v>
      </c>
      <c r="L56" s="653">
        <v>72.727272727272734</v>
      </c>
      <c r="M56" s="456">
        <v>0.85798567669010739</v>
      </c>
      <c r="N56" s="455" t="s">
        <v>114</v>
      </c>
      <c r="O56" s="440">
        <v>85.798567669010737</v>
      </c>
    </row>
    <row r="57" spans="1:15" ht="14.25" thickBot="1" x14ac:dyDescent="0.3">
      <c r="A57" s="61"/>
      <c r="B57" s="952" t="s">
        <v>50</v>
      </c>
      <c r="C57" s="952"/>
      <c r="D57" s="24">
        <v>0.57962148728732554</v>
      </c>
      <c r="E57" s="24">
        <v>0.57459556620730978</v>
      </c>
      <c r="F57" s="464">
        <v>0.50259210800157605</v>
      </c>
      <c r="G57" s="24">
        <v>0.60438247011952195</v>
      </c>
      <c r="H57" s="801" t="s">
        <v>114</v>
      </c>
      <c r="I57" s="464">
        <v>60.438247011952193</v>
      </c>
      <c r="J57" s="24">
        <v>0.6018170942764719</v>
      </c>
      <c r="K57" s="801" t="s">
        <v>114</v>
      </c>
      <c r="L57" s="464">
        <v>60.181709427647192</v>
      </c>
      <c r="M57" s="24">
        <v>0.5296112622871425</v>
      </c>
      <c r="N57" s="801" t="s">
        <v>114</v>
      </c>
      <c r="O57" s="483">
        <v>52.961126228714249</v>
      </c>
    </row>
    <row r="58" spans="1:15" ht="14.25" thickBot="1" x14ac:dyDescent="0.3">
      <c r="A58" s="61"/>
      <c r="B58" s="945" t="s">
        <v>51</v>
      </c>
      <c r="C58" s="946"/>
      <c r="D58" s="52">
        <v>0.58434613514827416</v>
      </c>
      <c r="E58" s="52">
        <v>0.57510148849797027</v>
      </c>
      <c r="F58" s="470">
        <v>0.92446466503038893</v>
      </c>
      <c r="G58" s="486">
        <v>0.6099532113994045</v>
      </c>
      <c r="H58" s="805" t="s">
        <v>114</v>
      </c>
      <c r="I58" s="470">
        <v>60.995321139940451</v>
      </c>
      <c r="J58" s="486">
        <v>0.5971420631053177</v>
      </c>
      <c r="K58" s="805" t="s">
        <v>114</v>
      </c>
      <c r="L58" s="470">
        <v>59.714206310531772</v>
      </c>
      <c r="M58" s="486">
        <v>0.55842521607551288</v>
      </c>
      <c r="N58" s="805" t="s">
        <v>114</v>
      </c>
      <c r="O58" s="487">
        <v>55.842521607551291</v>
      </c>
    </row>
    <row r="61" spans="1:15" ht="14.25" thickBot="1" x14ac:dyDescent="0.3"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</row>
    <row r="62" spans="1:15" ht="30" customHeight="1" thickBot="1" x14ac:dyDescent="0.3">
      <c r="C62" s="61"/>
      <c r="D62" s="988" t="s">
        <v>118</v>
      </c>
      <c r="E62" s="989"/>
      <c r="F62" s="989"/>
      <c r="G62" s="989"/>
      <c r="H62" s="989"/>
      <c r="I62" s="989"/>
      <c r="J62" s="989"/>
      <c r="K62" s="989"/>
      <c r="L62" s="989"/>
      <c r="M62" s="989"/>
      <c r="N62" s="989"/>
      <c r="O62" s="990"/>
    </row>
    <row r="63" spans="1:15" ht="24" customHeight="1" thickBot="1" x14ac:dyDescent="0.3">
      <c r="C63" s="61"/>
      <c r="D63" s="987" t="s">
        <v>119</v>
      </c>
      <c r="E63" s="978"/>
      <c r="F63" s="986"/>
      <c r="G63" s="977" t="s">
        <v>121</v>
      </c>
      <c r="H63" s="978"/>
      <c r="I63" s="986"/>
      <c r="J63" s="977" t="s">
        <v>33</v>
      </c>
      <c r="K63" s="978"/>
      <c r="L63" s="986"/>
      <c r="M63" s="977" t="s">
        <v>178</v>
      </c>
      <c r="N63" s="978"/>
      <c r="O63" s="979"/>
    </row>
    <row r="64" spans="1:15" ht="14.25" thickBot="1" x14ac:dyDescent="0.3">
      <c r="C64" s="62"/>
      <c r="D64" s="448">
        <v>2024</v>
      </c>
      <c r="E64" s="436">
        <v>2023</v>
      </c>
      <c r="F64" s="449" t="s">
        <v>328</v>
      </c>
      <c r="G64" s="436">
        <v>2024</v>
      </c>
      <c r="H64" s="436">
        <v>2023</v>
      </c>
      <c r="I64" s="449" t="s">
        <v>328</v>
      </c>
      <c r="J64" s="436">
        <v>2024</v>
      </c>
      <c r="K64" s="436">
        <v>2023</v>
      </c>
      <c r="L64" s="449" t="s">
        <v>328</v>
      </c>
      <c r="M64" s="436">
        <v>2024</v>
      </c>
      <c r="N64" s="436">
        <v>2023</v>
      </c>
      <c r="O64" s="450" t="s">
        <v>328</v>
      </c>
    </row>
    <row r="65" spans="1:15" x14ac:dyDescent="0.25">
      <c r="B65" s="950" t="s">
        <v>175</v>
      </c>
      <c r="C65" s="431" t="s">
        <v>4</v>
      </c>
      <c r="D65" s="446">
        <v>0.5</v>
      </c>
      <c r="E65" s="446">
        <v>0.25925925925925924</v>
      </c>
      <c r="F65" s="445">
        <v>24.074074074074076</v>
      </c>
      <c r="G65" s="453">
        <v>0.14285714285714285</v>
      </c>
      <c r="H65" s="446" t="s">
        <v>114</v>
      </c>
      <c r="I65" s="650">
        <v>14.285714285714285</v>
      </c>
      <c r="J65" s="453">
        <v>0.14285714285714285</v>
      </c>
      <c r="K65" s="446" t="s">
        <v>114</v>
      </c>
      <c r="L65" s="650">
        <v>14.285714285714285</v>
      </c>
      <c r="M65" s="453">
        <v>0.84491587417702996</v>
      </c>
      <c r="N65" s="446" t="s">
        <v>114</v>
      </c>
      <c r="O65" s="484">
        <v>84.491587417703002</v>
      </c>
    </row>
    <row r="66" spans="1:15" x14ac:dyDescent="0.25">
      <c r="B66" s="948"/>
      <c r="C66" s="432" t="s">
        <v>5</v>
      </c>
      <c r="D66" s="74">
        <v>0</v>
      </c>
      <c r="E66" s="74">
        <v>0.15</v>
      </c>
      <c r="F66" s="430">
        <v>-15</v>
      </c>
      <c r="G66" s="69">
        <v>0</v>
      </c>
      <c r="H66" s="74" t="s">
        <v>114</v>
      </c>
      <c r="I66" s="651">
        <v>0</v>
      </c>
      <c r="J66" s="69">
        <v>0</v>
      </c>
      <c r="K66" s="74" t="s">
        <v>114</v>
      </c>
      <c r="L66" s="651">
        <v>0</v>
      </c>
      <c r="M66" s="69">
        <v>0</v>
      </c>
      <c r="N66" s="74" t="s">
        <v>114</v>
      </c>
      <c r="O66" s="438">
        <v>0</v>
      </c>
    </row>
    <row r="67" spans="1:15" x14ac:dyDescent="0.25">
      <c r="B67" s="948"/>
      <c r="C67" s="433" t="s">
        <v>6</v>
      </c>
      <c r="D67" s="423">
        <v>0.16438356164383561</v>
      </c>
      <c r="E67" s="423">
        <v>0.18666666666666668</v>
      </c>
      <c r="F67" s="485">
        <v>-2.2283105022831067</v>
      </c>
      <c r="G67" s="454">
        <v>0.12631578947368421</v>
      </c>
      <c r="H67" s="423" t="s">
        <v>114</v>
      </c>
      <c r="I67" s="652">
        <v>12.631578947368421</v>
      </c>
      <c r="J67" s="454">
        <v>8.6419753086419748E-2</v>
      </c>
      <c r="K67" s="423" t="s">
        <v>114</v>
      </c>
      <c r="L67" s="652">
        <v>8.6419753086419746</v>
      </c>
      <c r="M67" s="454">
        <v>9.2305339717674489E-2</v>
      </c>
      <c r="N67" s="423" t="s">
        <v>114</v>
      </c>
      <c r="O67" s="488">
        <v>9.2305339717674482</v>
      </c>
    </row>
    <row r="68" spans="1:15" x14ac:dyDescent="0.25">
      <c r="B68" s="948"/>
      <c r="C68" s="432" t="s">
        <v>43</v>
      </c>
      <c r="D68" s="74">
        <v>0</v>
      </c>
      <c r="E68" s="74">
        <v>0</v>
      </c>
      <c r="F68" s="430">
        <v>0</v>
      </c>
      <c r="G68" s="69">
        <v>0</v>
      </c>
      <c r="H68" s="74" t="s">
        <v>114</v>
      </c>
      <c r="I68" s="651">
        <v>0</v>
      </c>
      <c r="J68" s="69">
        <v>0</v>
      </c>
      <c r="K68" s="74" t="s">
        <v>114</v>
      </c>
      <c r="L68" s="651">
        <v>0</v>
      </c>
      <c r="M68" s="69">
        <v>0</v>
      </c>
      <c r="N68" s="74" t="s">
        <v>114</v>
      </c>
      <c r="O68" s="438">
        <v>0</v>
      </c>
    </row>
    <row r="69" spans="1:15" x14ac:dyDescent="0.25">
      <c r="B69" s="948"/>
      <c r="C69" s="433" t="s">
        <v>8</v>
      </c>
      <c r="D69" s="423">
        <v>0</v>
      </c>
      <c r="E69" s="423">
        <v>0</v>
      </c>
      <c r="F69" s="485">
        <v>0</v>
      </c>
      <c r="G69" s="454">
        <v>0</v>
      </c>
      <c r="H69" s="423" t="s">
        <v>114</v>
      </c>
      <c r="I69" s="652">
        <v>0</v>
      </c>
      <c r="J69" s="454">
        <v>0</v>
      </c>
      <c r="K69" s="423" t="s">
        <v>114</v>
      </c>
      <c r="L69" s="652">
        <v>0</v>
      </c>
      <c r="M69" s="454">
        <v>0</v>
      </c>
      <c r="N69" s="423" t="s">
        <v>114</v>
      </c>
      <c r="O69" s="488">
        <v>0</v>
      </c>
    </row>
    <row r="70" spans="1:15" x14ac:dyDescent="0.25">
      <c r="B70" s="948"/>
      <c r="C70" s="432" t="s">
        <v>9</v>
      </c>
      <c r="D70" s="74">
        <v>0.19109947643979058</v>
      </c>
      <c r="E70" s="74">
        <v>0.18622174381054898</v>
      </c>
      <c r="F70" s="430">
        <v>0.4877732629241599</v>
      </c>
      <c r="G70" s="69">
        <v>0.10031746031746032</v>
      </c>
      <c r="H70" s="74" t="s">
        <v>114</v>
      </c>
      <c r="I70" s="651">
        <v>10.031746031746032</v>
      </c>
      <c r="J70" s="69">
        <v>9.5369394209715352E-2</v>
      </c>
      <c r="K70" s="74" t="s">
        <v>114</v>
      </c>
      <c r="L70" s="651">
        <v>9.5369394209715352</v>
      </c>
      <c r="M70" s="69">
        <v>9.8134982685599614E-2</v>
      </c>
      <c r="N70" s="74" t="s">
        <v>114</v>
      </c>
      <c r="O70" s="438">
        <v>9.813498268559961</v>
      </c>
    </row>
    <row r="71" spans="1:15" x14ac:dyDescent="0.25">
      <c r="B71" s="948"/>
      <c r="C71" s="433" t="s">
        <v>10</v>
      </c>
      <c r="D71" s="423">
        <v>1</v>
      </c>
      <c r="E71" s="423">
        <v>0.16666666666666666</v>
      </c>
      <c r="F71" s="485">
        <v>83.333333333333343</v>
      </c>
      <c r="G71" s="454">
        <v>1</v>
      </c>
      <c r="H71" s="423" t="s">
        <v>114</v>
      </c>
      <c r="I71" s="652">
        <v>100</v>
      </c>
      <c r="J71" s="454">
        <v>1</v>
      </c>
      <c r="K71" s="423" t="s">
        <v>114</v>
      </c>
      <c r="L71" s="652">
        <v>100</v>
      </c>
      <c r="M71" s="454">
        <v>1</v>
      </c>
      <c r="N71" s="423" t="s">
        <v>114</v>
      </c>
      <c r="O71" s="488">
        <v>100</v>
      </c>
    </row>
    <row r="72" spans="1:15" x14ac:dyDescent="0.25">
      <c r="B72" s="948"/>
      <c r="C72" s="432" t="s">
        <v>11</v>
      </c>
      <c r="D72" s="74">
        <v>0</v>
      </c>
      <c r="E72" s="74">
        <v>0</v>
      </c>
      <c r="F72" s="430">
        <v>0</v>
      </c>
      <c r="G72" s="69">
        <v>0</v>
      </c>
      <c r="H72" s="74" t="s">
        <v>114</v>
      </c>
      <c r="I72" s="651">
        <v>0</v>
      </c>
      <c r="J72" s="69">
        <v>0</v>
      </c>
      <c r="K72" s="74" t="s">
        <v>114</v>
      </c>
      <c r="L72" s="651">
        <v>0</v>
      </c>
      <c r="M72" s="69">
        <v>0</v>
      </c>
      <c r="N72" s="74" t="s">
        <v>114</v>
      </c>
      <c r="O72" s="438">
        <v>0</v>
      </c>
    </row>
    <row r="73" spans="1:15" x14ac:dyDescent="0.25">
      <c r="B73" s="948"/>
      <c r="C73" s="433" t="s">
        <v>46</v>
      </c>
      <c r="D73" s="423">
        <v>0.1511321748288573</v>
      </c>
      <c r="E73" s="423">
        <v>0.15180467091295116</v>
      </c>
      <c r="F73" s="485">
        <v>-6.7249608409386541E-2</v>
      </c>
      <c r="G73" s="454">
        <v>0.11849925705794948</v>
      </c>
      <c r="H73" s="423" t="s">
        <v>114</v>
      </c>
      <c r="I73" s="652">
        <v>11.849925705794947</v>
      </c>
      <c r="J73" s="454">
        <v>0.1285056234333784</v>
      </c>
      <c r="K73" s="423" t="s">
        <v>114</v>
      </c>
      <c r="L73" s="652">
        <v>12.85056234333784</v>
      </c>
      <c r="M73" s="454">
        <v>0.12470552178692651</v>
      </c>
      <c r="N73" s="423" t="s">
        <v>114</v>
      </c>
      <c r="O73" s="488">
        <v>12.470552178692651</v>
      </c>
    </row>
    <row r="74" spans="1:15" x14ac:dyDescent="0.25">
      <c r="A74" s="61"/>
      <c r="B74" s="951"/>
      <c r="C74" s="432" t="s">
        <v>13</v>
      </c>
      <c r="D74" s="74">
        <v>0.17979610750695088</v>
      </c>
      <c r="E74" s="74">
        <v>0.16393442622950818</v>
      </c>
      <c r="F74" s="430">
        <v>1.5861681277442696</v>
      </c>
      <c r="G74" s="69">
        <v>0.11013215859030837</v>
      </c>
      <c r="H74" s="74" t="s">
        <v>114</v>
      </c>
      <c r="I74" s="651">
        <v>11.013215859030836</v>
      </c>
      <c r="J74" s="69">
        <v>0.12959810241597644</v>
      </c>
      <c r="K74" s="74" t="s">
        <v>114</v>
      </c>
      <c r="L74" s="651">
        <v>12.959810241597644</v>
      </c>
      <c r="M74" s="69">
        <v>0.12785493474198106</v>
      </c>
      <c r="N74" s="74" t="s">
        <v>114</v>
      </c>
      <c r="O74" s="438">
        <v>12.785493474198105</v>
      </c>
    </row>
    <row r="75" spans="1:15" ht="14.25" thickBot="1" x14ac:dyDescent="0.3">
      <c r="A75" s="61"/>
      <c r="B75" s="949"/>
      <c r="C75" s="434" t="s">
        <v>14</v>
      </c>
      <c r="D75" s="455">
        <v>0</v>
      </c>
      <c r="E75" s="455">
        <v>0.25</v>
      </c>
      <c r="F75" s="425">
        <v>-25</v>
      </c>
      <c r="G75" s="456">
        <v>0</v>
      </c>
      <c r="H75" s="455" t="s">
        <v>114</v>
      </c>
      <c r="I75" s="653">
        <v>0</v>
      </c>
      <c r="J75" s="456">
        <v>0</v>
      </c>
      <c r="K75" s="455" t="s">
        <v>114</v>
      </c>
      <c r="L75" s="653">
        <v>0</v>
      </c>
      <c r="M75" s="456">
        <v>0</v>
      </c>
      <c r="N75" s="455" t="s">
        <v>114</v>
      </c>
      <c r="O75" s="440">
        <v>0</v>
      </c>
    </row>
    <row r="76" spans="1:15" ht="14.25" thickBot="1" x14ac:dyDescent="0.3">
      <c r="A76" s="61"/>
      <c r="B76" s="952" t="s">
        <v>175</v>
      </c>
      <c r="C76" s="952"/>
      <c r="D76" s="24">
        <v>0.16697865967802322</v>
      </c>
      <c r="E76" s="24">
        <v>0.15988156920799407</v>
      </c>
      <c r="F76" s="464">
        <v>0.70970904700291548</v>
      </c>
      <c r="G76" s="24">
        <v>0.10940871817004748</v>
      </c>
      <c r="H76" s="801" t="s">
        <v>114</v>
      </c>
      <c r="I76" s="464">
        <v>10.940871817004748</v>
      </c>
      <c r="J76" s="24">
        <v>0.12581613721019164</v>
      </c>
      <c r="K76" s="801" t="s">
        <v>114</v>
      </c>
      <c r="L76" s="464">
        <v>12.581613721019163</v>
      </c>
      <c r="M76" s="24">
        <v>0.12186992903657505</v>
      </c>
      <c r="N76" s="801" t="s">
        <v>114</v>
      </c>
      <c r="O76" s="483">
        <v>12.186992903657504</v>
      </c>
    </row>
    <row r="77" spans="1:15" ht="13.5" customHeight="1" x14ac:dyDescent="0.25">
      <c r="A77" s="61"/>
      <c r="B77" s="947" t="s">
        <v>47</v>
      </c>
      <c r="C77" s="435" t="s">
        <v>16</v>
      </c>
      <c r="D77" s="446">
        <v>0.19637462235649547</v>
      </c>
      <c r="E77" s="446">
        <v>0.19955654101995565</v>
      </c>
      <c r="F77" s="422">
        <v>-0.31819186634601815</v>
      </c>
      <c r="G77" s="453">
        <v>0.11582048957388939</v>
      </c>
      <c r="H77" s="446" t="s">
        <v>114</v>
      </c>
      <c r="I77" s="654">
        <v>11.58204895738894</v>
      </c>
      <c r="J77" s="453">
        <v>0.12568195008705746</v>
      </c>
      <c r="K77" s="446" t="s">
        <v>114</v>
      </c>
      <c r="L77" s="654">
        <v>12.568195008705747</v>
      </c>
      <c r="M77" s="453">
        <v>0.13100521944981769</v>
      </c>
      <c r="N77" s="446" t="s">
        <v>114</v>
      </c>
      <c r="O77" s="482">
        <v>13.100521944981768</v>
      </c>
    </row>
    <row r="78" spans="1:15" x14ac:dyDescent="0.25">
      <c r="A78" s="61"/>
      <c r="B78" s="951"/>
      <c r="C78" s="432" t="s">
        <v>17</v>
      </c>
      <c r="D78" s="74">
        <v>0.15925925925925927</v>
      </c>
      <c r="E78" s="74">
        <v>0.14994232987312572</v>
      </c>
      <c r="F78" s="430">
        <v>0.93169293861335434</v>
      </c>
      <c r="G78" s="69">
        <v>8.7833441769681192E-2</v>
      </c>
      <c r="H78" s="74" t="s">
        <v>114</v>
      </c>
      <c r="I78" s="651">
        <v>8.7833441769681198</v>
      </c>
      <c r="J78" s="69">
        <v>9.9192477576348803E-2</v>
      </c>
      <c r="K78" s="74" t="s">
        <v>114</v>
      </c>
      <c r="L78" s="651">
        <v>9.9192477576348796</v>
      </c>
      <c r="M78" s="69">
        <v>0.10906685582751241</v>
      </c>
      <c r="N78" s="74" t="s">
        <v>114</v>
      </c>
      <c r="O78" s="438">
        <v>10.906685582751241</v>
      </c>
    </row>
    <row r="79" spans="1:15" x14ac:dyDescent="0.25">
      <c r="A79" s="61"/>
      <c r="B79" s="951"/>
      <c r="C79" s="433" t="s">
        <v>49</v>
      </c>
      <c r="D79" s="423">
        <v>0.15144230769230768</v>
      </c>
      <c r="E79" s="423">
        <v>0.18398268398268397</v>
      </c>
      <c r="F79" s="485">
        <v>-3.2540376290376289</v>
      </c>
      <c r="G79" s="454">
        <v>0.10624169986719788</v>
      </c>
      <c r="H79" s="423" t="s">
        <v>114</v>
      </c>
      <c r="I79" s="652">
        <v>10.624169986719787</v>
      </c>
      <c r="J79" s="454">
        <v>0.1208200545388836</v>
      </c>
      <c r="K79" s="423" t="s">
        <v>114</v>
      </c>
      <c r="L79" s="652">
        <v>12.08200545388836</v>
      </c>
      <c r="M79" s="454">
        <v>0</v>
      </c>
      <c r="N79" s="423" t="s">
        <v>114</v>
      </c>
      <c r="O79" s="488">
        <v>0</v>
      </c>
    </row>
    <row r="80" spans="1:15" x14ac:dyDescent="0.25">
      <c r="A80" s="61"/>
      <c r="B80" s="951"/>
      <c r="C80" s="432" t="s">
        <v>19</v>
      </c>
      <c r="D80" s="74">
        <v>0.19551282051282051</v>
      </c>
      <c r="E80" s="74">
        <v>0.18639053254437871</v>
      </c>
      <c r="F80" s="430">
        <v>0.91222879684418057</v>
      </c>
      <c r="G80" s="69">
        <v>0.13631633714880334</v>
      </c>
      <c r="H80" s="74" t="s">
        <v>114</v>
      </c>
      <c r="I80" s="651">
        <v>13.631633714880333</v>
      </c>
      <c r="J80" s="69">
        <v>0.13460642757335817</v>
      </c>
      <c r="K80" s="74" t="s">
        <v>114</v>
      </c>
      <c r="L80" s="651">
        <v>13.460642757335817</v>
      </c>
      <c r="M80" s="69">
        <v>0.14511347250603621</v>
      </c>
      <c r="N80" s="74" t="s">
        <v>114</v>
      </c>
      <c r="O80" s="438">
        <v>14.51134725060362</v>
      </c>
    </row>
    <row r="81" spans="1:15" x14ac:dyDescent="0.25">
      <c r="A81" s="61"/>
      <c r="B81" s="951"/>
      <c r="C81" s="433" t="s">
        <v>20</v>
      </c>
      <c r="D81" s="423">
        <v>0.2044368600682594</v>
      </c>
      <c r="E81" s="423">
        <v>0.19329012581014107</v>
      </c>
      <c r="F81" s="485">
        <v>1.1146734258118323</v>
      </c>
      <c r="G81" s="454">
        <v>0.13143766156293499</v>
      </c>
      <c r="H81" s="423" t="s">
        <v>114</v>
      </c>
      <c r="I81" s="652">
        <v>13.143766156293498</v>
      </c>
      <c r="J81" s="454">
        <v>0.13781971291249709</v>
      </c>
      <c r="K81" s="423" t="s">
        <v>114</v>
      </c>
      <c r="L81" s="652">
        <v>13.781971291249709</v>
      </c>
      <c r="M81" s="454">
        <v>0.13827745763886751</v>
      </c>
      <c r="N81" s="423" t="s">
        <v>114</v>
      </c>
      <c r="O81" s="488">
        <v>13.827745763886751</v>
      </c>
    </row>
    <row r="82" spans="1:15" x14ac:dyDescent="0.25">
      <c r="A82" s="61"/>
      <c r="B82" s="951"/>
      <c r="C82" s="432" t="s">
        <v>21</v>
      </c>
      <c r="D82" s="74">
        <v>0.29207596594629992</v>
      </c>
      <c r="E82" s="74">
        <v>0.27930535455861072</v>
      </c>
      <c r="F82" s="430">
        <v>1.2770611387689201</v>
      </c>
      <c r="G82" s="69">
        <v>0.1497555012224939</v>
      </c>
      <c r="H82" s="74" t="s">
        <v>114</v>
      </c>
      <c r="I82" s="651">
        <v>14.975550122249389</v>
      </c>
      <c r="J82" s="69">
        <v>0.12930691757222371</v>
      </c>
      <c r="K82" s="74" t="s">
        <v>114</v>
      </c>
      <c r="L82" s="651">
        <v>12.930691757222371</v>
      </c>
      <c r="M82" s="69">
        <v>0.13276238771780313</v>
      </c>
      <c r="N82" s="74" t="s">
        <v>114</v>
      </c>
      <c r="O82" s="438">
        <v>13.276238771780314</v>
      </c>
    </row>
    <row r="83" spans="1:15" x14ac:dyDescent="0.25">
      <c r="A83" s="61"/>
      <c r="B83" s="951"/>
      <c r="C83" s="433" t="s">
        <v>22</v>
      </c>
      <c r="D83" s="423">
        <v>0.16666666666666666</v>
      </c>
      <c r="E83" s="423">
        <v>0.16813048933500627</v>
      </c>
      <c r="F83" s="485">
        <v>-0.14638226683396094</v>
      </c>
      <c r="G83" s="454">
        <v>0.10074413279908415</v>
      </c>
      <c r="H83" s="423" t="s">
        <v>114</v>
      </c>
      <c r="I83" s="652">
        <v>10.074413279908415</v>
      </c>
      <c r="J83" s="454">
        <v>8.474975434265343E-2</v>
      </c>
      <c r="K83" s="423" t="s">
        <v>114</v>
      </c>
      <c r="L83" s="652">
        <v>8.4749754342653425</v>
      </c>
      <c r="M83" s="454">
        <v>8.4519956958595349E-2</v>
      </c>
      <c r="N83" s="423" t="s">
        <v>114</v>
      </c>
      <c r="O83" s="488">
        <v>8.4519956958595355</v>
      </c>
    </row>
    <row r="84" spans="1:15" x14ac:dyDescent="0.25">
      <c r="A84" s="61"/>
      <c r="B84" s="951"/>
      <c r="C84" s="432" t="s">
        <v>23</v>
      </c>
      <c r="D84" s="74">
        <v>0.1634689178818112</v>
      </c>
      <c r="E84" s="74">
        <v>0.18142857142857144</v>
      </c>
      <c r="F84" s="430">
        <v>-1.7959653546760239</v>
      </c>
      <c r="G84" s="69">
        <v>0.12195121951219512</v>
      </c>
      <c r="H84" s="74" t="s">
        <v>114</v>
      </c>
      <c r="I84" s="651">
        <v>12.195121951219512</v>
      </c>
      <c r="J84" s="69">
        <v>9.6520621429049061E-2</v>
      </c>
      <c r="K84" s="74" t="s">
        <v>114</v>
      </c>
      <c r="L84" s="651">
        <v>9.6520621429049065</v>
      </c>
      <c r="M84" s="69">
        <v>9.6542607912941586E-2</v>
      </c>
      <c r="N84" s="74" t="s">
        <v>114</v>
      </c>
      <c r="O84" s="438">
        <v>9.654260791294158</v>
      </c>
    </row>
    <row r="85" spans="1:15" ht="14.25" thickBot="1" x14ac:dyDescent="0.3">
      <c r="A85" s="61"/>
      <c r="B85" s="949"/>
      <c r="C85" s="434" t="s">
        <v>24</v>
      </c>
      <c r="D85" s="455">
        <v>0.13333333333333333</v>
      </c>
      <c r="E85" s="455">
        <v>0.1875</v>
      </c>
      <c r="F85" s="425">
        <v>-5.416666666666667</v>
      </c>
      <c r="G85" s="456">
        <v>0.13333333333333333</v>
      </c>
      <c r="H85" s="455" t="s">
        <v>114</v>
      </c>
      <c r="I85" s="653">
        <v>13.333333333333334</v>
      </c>
      <c r="J85" s="456">
        <v>0.13636363636363635</v>
      </c>
      <c r="K85" s="455" t="s">
        <v>114</v>
      </c>
      <c r="L85" s="653">
        <v>13.636363636363635</v>
      </c>
      <c r="M85" s="456">
        <v>6.5878597005910519E-2</v>
      </c>
      <c r="N85" s="455" t="s">
        <v>114</v>
      </c>
      <c r="O85" s="440">
        <v>6.5878597005910517</v>
      </c>
    </row>
    <row r="86" spans="1:15" ht="14.25" thickBot="1" x14ac:dyDescent="0.3">
      <c r="A86" s="61"/>
      <c r="B86" s="952" t="s">
        <v>50</v>
      </c>
      <c r="C86" s="952"/>
      <c r="D86" s="24">
        <v>0.20454979927356146</v>
      </c>
      <c r="E86" s="24">
        <v>0.19812262832035152</v>
      </c>
      <c r="F86" s="464">
        <v>0.64271709532099375</v>
      </c>
      <c r="G86" s="24">
        <v>0.11952191235059761</v>
      </c>
      <c r="H86" s="801" t="s">
        <v>114</v>
      </c>
      <c r="I86" s="464">
        <v>11.952191235059761</v>
      </c>
      <c r="J86" s="24">
        <v>0.11542166131192315</v>
      </c>
      <c r="K86" s="801" t="s">
        <v>114</v>
      </c>
      <c r="L86" s="464">
        <v>11.542166131192316</v>
      </c>
      <c r="M86" s="24">
        <v>0.11670017755921502</v>
      </c>
      <c r="N86" s="801" t="s">
        <v>114</v>
      </c>
      <c r="O86" s="483">
        <v>11.670017755921503</v>
      </c>
    </row>
    <row r="87" spans="1:15" ht="14.25" thickBot="1" x14ac:dyDescent="0.3">
      <c r="A87" s="61"/>
      <c r="B87" s="945" t="s">
        <v>51</v>
      </c>
      <c r="C87" s="946"/>
      <c r="D87" s="52">
        <v>0.19510614163020581</v>
      </c>
      <c r="E87" s="52">
        <v>0.18859945872801082</v>
      </c>
      <c r="F87" s="470">
        <v>0.6506682902194999</v>
      </c>
      <c r="G87" s="486">
        <v>0.11714164185452999</v>
      </c>
      <c r="H87" s="805" t="s">
        <v>114</v>
      </c>
      <c r="I87" s="470">
        <v>11.714164185452999</v>
      </c>
      <c r="J87" s="486">
        <v>0.11681869403666931</v>
      </c>
      <c r="K87" s="805" t="s">
        <v>114</v>
      </c>
      <c r="L87" s="470">
        <v>11.68186940366693</v>
      </c>
      <c r="M87" s="486">
        <v>0.12009996653767854</v>
      </c>
      <c r="N87" s="805" t="s">
        <v>114</v>
      </c>
      <c r="O87" s="487">
        <v>12.009996653767855</v>
      </c>
    </row>
    <row r="90" spans="1:15" ht="14.25" thickBot="1" x14ac:dyDescent="0.3"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</row>
    <row r="91" spans="1:15" ht="30" customHeight="1" thickBot="1" x14ac:dyDescent="0.3">
      <c r="C91" s="61"/>
      <c r="D91" s="988" t="s">
        <v>79</v>
      </c>
      <c r="E91" s="989"/>
      <c r="F91" s="989"/>
      <c r="G91" s="989"/>
      <c r="H91" s="989"/>
      <c r="I91" s="989"/>
      <c r="J91" s="989"/>
      <c r="K91" s="989"/>
      <c r="L91" s="989"/>
      <c r="M91" s="989"/>
      <c r="N91" s="989"/>
      <c r="O91" s="990"/>
    </row>
    <row r="92" spans="1:15" ht="24" customHeight="1" thickBot="1" x14ac:dyDescent="0.3">
      <c r="C92" s="61"/>
      <c r="D92" s="987" t="s">
        <v>119</v>
      </c>
      <c r="E92" s="978"/>
      <c r="F92" s="986"/>
      <c r="G92" s="977" t="s">
        <v>121</v>
      </c>
      <c r="H92" s="978"/>
      <c r="I92" s="986"/>
      <c r="J92" s="977" t="s">
        <v>33</v>
      </c>
      <c r="K92" s="978"/>
      <c r="L92" s="986"/>
      <c r="M92" s="977" t="s">
        <v>178</v>
      </c>
      <c r="N92" s="978"/>
      <c r="O92" s="979"/>
    </row>
    <row r="93" spans="1:15" ht="14.25" thickBot="1" x14ac:dyDescent="0.3">
      <c r="C93" s="62"/>
      <c r="D93" s="448">
        <v>2024</v>
      </c>
      <c r="E93" s="436">
        <v>2023</v>
      </c>
      <c r="F93" s="449" t="s">
        <v>328</v>
      </c>
      <c r="G93" s="436">
        <v>2024</v>
      </c>
      <c r="H93" s="436">
        <v>2023</v>
      </c>
      <c r="I93" s="449" t="s">
        <v>328</v>
      </c>
      <c r="J93" s="436">
        <v>2024</v>
      </c>
      <c r="K93" s="436">
        <v>2023</v>
      </c>
      <c r="L93" s="449" t="s">
        <v>328</v>
      </c>
      <c r="M93" s="436">
        <v>2024</v>
      </c>
      <c r="N93" s="436">
        <v>2023</v>
      </c>
      <c r="O93" s="450" t="s">
        <v>328</v>
      </c>
    </row>
    <row r="94" spans="1:15" x14ac:dyDescent="0.25">
      <c r="B94" s="950" t="s">
        <v>175</v>
      </c>
      <c r="C94" s="431" t="s">
        <v>4</v>
      </c>
      <c r="D94" s="446">
        <v>0</v>
      </c>
      <c r="E94" s="446">
        <v>0</v>
      </c>
      <c r="F94" s="445">
        <v>0</v>
      </c>
      <c r="G94" s="453">
        <v>0</v>
      </c>
      <c r="H94" s="446" t="s">
        <v>114</v>
      </c>
      <c r="I94" s="650">
        <v>0</v>
      </c>
      <c r="J94" s="453">
        <v>0</v>
      </c>
      <c r="K94" s="446" t="s">
        <v>114</v>
      </c>
      <c r="L94" s="650">
        <v>0</v>
      </c>
      <c r="M94" s="453">
        <v>0</v>
      </c>
      <c r="N94" s="446" t="s">
        <v>114</v>
      </c>
      <c r="O94" s="484">
        <v>0</v>
      </c>
    </row>
    <row r="95" spans="1:15" x14ac:dyDescent="0.25">
      <c r="B95" s="948"/>
      <c r="C95" s="432" t="s">
        <v>5</v>
      </c>
      <c r="D95" s="74">
        <v>0</v>
      </c>
      <c r="E95" s="74">
        <v>0.05</v>
      </c>
      <c r="F95" s="430">
        <v>-5</v>
      </c>
      <c r="G95" s="69">
        <v>0</v>
      </c>
      <c r="H95" s="74" t="s">
        <v>114</v>
      </c>
      <c r="I95" s="651">
        <v>0</v>
      </c>
      <c r="J95" s="69">
        <v>0</v>
      </c>
      <c r="K95" s="74" t="s">
        <v>114</v>
      </c>
      <c r="L95" s="651">
        <v>0</v>
      </c>
      <c r="M95" s="69">
        <v>0</v>
      </c>
      <c r="N95" s="74" t="s">
        <v>114</v>
      </c>
      <c r="O95" s="438">
        <v>0</v>
      </c>
    </row>
    <row r="96" spans="1:15" x14ac:dyDescent="0.25">
      <c r="B96" s="948"/>
      <c r="C96" s="433" t="s">
        <v>6</v>
      </c>
      <c r="D96" s="423">
        <v>0</v>
      </c>
      <c r="E96" s="423">
        <v>1.3333333333333334E-2</v>
      </c>
      <c r="F96" s="485">
        <v>-1.3333333333333335</v>
      </c>
      <c r="G96" s="454">
        <v>0</v>
      </c>
      <c r="H96" s="423" t="s">
        <v>114</v>
      </c>
      <c r="I96" s="652">
        <v>0</v>
      </c>
      <c r="J96" s="454">
        <v>0</v>
      </c>
      <c r="K96" s="423" t="s">
        <v>114</v>
      </c>
      <c r="L96" s="652">
        <v>0</v>
      </c>
      <c r="M96" s="454">
        <v>0</v>
      </c>
      <c r="N96" s="423" t="s">
        <v>114</v>
      </c>
      <c r="O96" s="488">
        <v>0</v>
      </c>
    </row>
    <row r="97" spans="1:15" x14ac:dyDescent="0.25">
      <c r="B97" s="948"/>
      <c r="C97" s="432" t="s">
        <v>43</v>
      </c>
      <c r="D97" s="74">
        <v>0</v>
      </c>
      <c r="E97" s="74">
        <v>0</v>
      </c>
      <c r="F97" s="430">
        <v>0</v>
      </c>
      <c r="G97" s="69">
        <v>0</v>
      </c>
      <c r="H97" s="74" t="s">
        <v>114</v>
      </c>
      <c r="I97" s="651">
        <v>0</v>
      </c>
      <c r="J97" s="69">
        <v>0</v>
      </c>
      <c r="K97" s="74" t="s">
        <v>114</v>
      </c>
      <c r="L97" s="651">
        <v>0</v>
      </c>
      <c r="M97" s="69">
        <v>0</v>
      </c>
      <c r="N97" s="74" t="s">
        <v>114</v>
      </c>
      <c r="O97" s="438">
        <v>0</v>
      </c>
    </row>
    <row r="98" spans="1:15" x14ac:dyDescent="0.25">
      <c r="B98" s="948"/>
      <c r="C98" s="433" t="s">
        <v>8</v>
      </c>
      <c r="D98" s="423">
        <v>0</v>
      </c>
      <c r="E98" s="423">
        <v>0</v>
      </c>
      <c r="F98" s="485">
        <v>0</v>
      </c>
      <c r="G98" s="454">
        <v>0</v>
      </c>
      <c r="H98" s="423" t="s">
        <v>114</v>
      </c>
      <c r="I98" s="652">
        <v>0</v>
      </c>
      <c r="J98" s="454">
        <v>0</v>
      </c>
      <c r="K98" s="423" t="s">
        <v>114</v>
      </c>
      <c r="L98" s="652">
        <v>0</v>
      </c>
      <c r="M98" s="454">
        <v>0</v>
      </c>
      <c r="N98" s="423" t="s">
        <v>114</v>
      </c>
      <c r="O98" s="488">
        <v>0</v>
      </c>
    </row>
    <row r="99" spans="1:15" x14ac:dyDescent="0.25">
      <c r="B99" s="948"/>
      <c r="C99" s="432" t="s">
        <v>9</v>
      </c>
      <c r="D99" s="74">
        <v>5.235602094240838E-3</v>
      </c>
      <c r="E99" s="74">
        <v>1.1840688912809472E-2</v>
      </c>
      <c r="F99" s="430">
        <v>-0.6605086818568634</v>
      </c>
      <c r="G99" s="69">
        <v>3.1746031746031746E-3</v>
      </c>
      <c r="H99" s="74" t="s">
        <v>114</v>
      </c>
      <c r="I99" s="651">
        <v>0.31746031746031744</v>
      </c>
      <c r="J99" s="69">
        <v>2.2706998621360797E-3</v>
      </c>
      <c r="K99" s="74" t="s">
        <v>114</v>
      </c>
      <c r="L99" s="651">
        <v>0.22706998621360797</v>
      </c>
      <c r="M99" s="69">
        <v>1.9340216888978925E-3</v>
      </c>
      <c r="N99" s="74" t="s">
        <v>114</v>
      </c>
      <c r="O99" s="438">
        <v>0.19340216888978926</v>
      </c>
    </row>
    <row r="100" spans="1:15" x14ac:dyDescent="0.25">
      <c r="B100" s="948"/>
      <c r="C100" s="433" t="s">
        <v>10</v>
      </c>
      <c r="D100" s="423">
        <v>0</v>
      </c>
      <c r="E100" s="423">
        <v>6.6666666666666666E-2</v>
      </c>
      <c r="F100" s="485">
        <v>-6.666666666666667</v>
      </c>
      <c r="G100" s="454">
        <v>0</v>
      </c>
      <c r="H100" s="423" t="s">
        <v>114</v>
      </c>
      <c r="I100" s="652">
        <v>0</v>
      </c>
      <c r="J100" s="454">
        <v>0</v>
      </c>
      <c r="K100" s="423" t="s">
        <v>114</v>
      </c>
      <c r="L100" s="652">
        <v>0</v>
      </c>
      <c r="M100" s="454">
        <v>0</v>
      </c>
      <c r="N100" s="423" t="s">
        <v>114</v>
      </c>
      <c r="O100" s="488">
        <v>0</v>
      </c>
    </row>
    <row r="101" spans="1:15" x14ac:dyDescent="0.25">
      <c r="B101" s="948"/>
      <c r="C101" s="432" t="s">
        <v>11</v>
      </c>
      <c r="D101" s="74">
        <v>0</v>
      </c>
      <c r="E101" s="74">
        <v>0</v>
      </c>
      <c r="F101" s="430">
        <v>0</v>
      </c>
      <c r="G101" s="69">
        <v>0</v>
      </c>
      <c r="H101" s="74" t="s">
        <v>114</v>
      </c>
      <c r="I101" s="651">
        <v>0</v>
      </c>
      <c r="J101" s="69">
        <v>0</v>
      </c>
      <c r="K101" s="74" t="s">
        <v>114</v>
      </c>
      <c r="L101" s="651">
        <v>0</v>
      </c>
      <c r="M101" s="69">
        <v>0</v>
      </c>
      <c r="N101" s="74" t="s">
        <v>114</v>
      </c>
      <c r="O101" s="438">
        <v>0</v>
      </c>
    </row>
    <row r="102" spans="1:15" x14ac:dyDescent="0.25">
      <c r="B102" s="948"/>
      <c r="C102" s="433" t="s">
        <v>46</v>
      </c>
      <c r="D102" s="423">
        <v>3.2648762506582413E-2</v>
      </c>
      <c r="E102" s="423">
        <v>4.2993630573248405E-2</v>
      </c>
      <c r="F102" s="485">
        <v>-1.0344868066665993</v>
      </c>
      <c r="G102" s="454">
        <v>2.4888558692421989E-2</v>
      </c>
      <c r="H102" s="423" t="s">
        <v>114</v>
      </c>
      <c r="I102" s="652">
        <v>2.4888558692421991</v>
      </c>
      <c r="J102" s="454">
        <v>3.7664536280003673E-3</v>
      </c>
      <c r="K102" s="423" t="s">
        <v>114</v>
      </c>
      <c r="L102" s="652">
        <v>0.37664536280003674</v>
      </c>
      <c r="M102" s="454">
        <v>7.3646108355519227E-4</v>
      </c>
      <c r="N102" s="423" t="s">
        <v>114</v>
      </c>
      <c r="O102" s="488">
        <v>7.3646108355519227E-2</v>
      </c>
    </row>
    <row r="103" spans="1:15" x14ac:dyDescent="0.25">
      <c r="A103" s="61"/>
      <c r="B103" s="951"/>
      <c r="C103" s="432" t="s">
        <v>13</v>
      </c>
      <c r="D103" s="74">
        <v>6.4874884151992582E-3</v>
      </c>
      <c r="E103" s="74">
        <v>1.446480231436837E-2</v>
      </c>
      <c r="F103" s="430">
        <v>-0.79773138991691117</v>
      </c>
      <c r="G103" s="69">
        <v>4.4052863436123352E-3</v>
      </c>
      <c r="H103" s="74" t="s">
        <v>114</v>
      </c>
      <c r="I103" s="651">
        <v>0.44052863436123352</v>
      </c>
      <c r="J103" s="69">
        <v>3.3858102033399009E-3</v>
      </c>
      <c r="K103" s="74" t="s">
        <v>114</v>
      </c>
      <c r="L103" s="651">
        <v>0.33858102033399007</v>
      </c>
      <c r="M103" s="69">
        <v>4.5498631991445224E-3</v>
      </c>
      <c r="N103" s="74" t="s">
        <v>114</v>
      </c>
      <c r="O103" s="438">
        <v>0.45498631991445226</v>
      </c>
    </row>
    <row r="104" spans="1:15" ht="14.25" thickBot="1" x14ac:dyDescent="0.3">
      <c r="A104" s="61"/>
      <c r="B104" s="949"/>
      <c r="C104" s="434" t="s">
        <v>14</v>
      </c>
      <c r="D104" s="455">
        <v>0</v>
      </c>
      <c r="E104" s="455">
        <v>0</v>
      </c>
      <c r="F104" s="425">
        <v>0</v>
      </c>
      <c r="G104" s="456">
        <v>0</v>
      </c>
      <c r="H104" s="455" t="s">
        <v>114</v>
      </c>
      <c r="I104" s="653">
        <v>0</v>
      </c>
      <c r="J104" s="456">
        <v>0</v>
      </c>
      <c r="K104" s="455" t="s">
        <v>114</v>
      </c>
      <c r="L104" s="653">
        <v>0</v>
      </c>
      <c r="M104" s="456">
        <v>0</v>
      </c>
      <c r="N104" s="455" t="s">
        <v>114</v>
      </c>
      <c r="O104" s="440">
        <v>0</v>
      </c>
    </row>
    <row r="105" spans="1:15" ht="14.25" thickBot="1" x14ac:dyDescent="0.3">
      <c r="A105" s="61"/>
      <c r="B105" s="952" t="s">
        <v>175</v>
      </c>
      <c r="C105" s="952"/>
      <c r="D105" s="24">
        <v>2.5833021340321977E-2</v>
      </c>
      <c r="E105" s="24">
        <v>3.5159141376757956E-2</v>
      </c>
      <c r="F105" s="464">
        <v>-0.93261200364359798</v>
      </c>
      <c r="G105" s="24">
        <v>1.6832110487699611E-2</v>
      </c>
      <c r="H105" s="801" t="s">
        <v>114</v>
      </c>
      <c r="I105" s="464">
        <v>1.683211048769961</v>
      </c>
      <c r="J105" s="24">
        <v>3.4840738170436357E-3</v>
      </c>
      <c r="K105" s="801" t="s">
        <v>114</v>
      </c>
      <c r="L105" s="464">
        <v>0.34840738170436358</v>
      </c>
      <c r="M105" s="24">
        <v>1.8126327691426933E-3</v>
      </c>
      <c r="N105" s="801" t="s">
        <v>114</v>
      </c>
      <c r="O105" s="483">
        <v>0.18126327691426933</v>
      </c>
    </row>
    <row r="106" spans="1:15" ht="13.5" customHeight="1" x14ac:dyDescent="0.25">
      <c r="A106" s="61"/>
      <c r="B106" s="947" t="s">
        <v>47</v>
      </c>
      <c r="C106" s="435" t="s">
        <v>16</v>
      </c>
      <c r="D106" s="446">
        <v>1.5105740181268883E-2</v>
      </c>
      <c r="E106" s="446">
        <v>2.7494456762749447E-2</v>
      </c>
      <c r="F106" s="422">
        <v>-1.2388716581480563</v>
      </c>
      <c r="G106" s="453">
        <v>9.5194922937443336E-3</v>
      </c>
      <c r="H106" s="446" t="s">
        <v>114</v>
      </c>
      <c r="I106" s="654">
        <v>0.95194922937443338</v>
      </c>
      <c r="J106" s="453">
        <v>2.9599535693557747E-3</v>
      </c>
      <c r="K106" s="446" t="s">
        <v>114</v>
      </c>
      <c r="L106" s="654">
        <v>0.29599535693557749</v>
      </c>
      <c r="M106" s="453">
        <v>1.8015135362152519E-3</v>
      </c>
      <c r="N106" s="446" t="s">
        <v>114</v>
      </c>
      <c r="O106" s="482">
        <v>0.18015135362152518</v>
      </c>
    </row>
    <row r="107" spans="1:15" x14ac:dyDescent="0.25">
      <c r="A107" s="61"/>
      <c r="B107" s="951"/>
      <c r="C107" s="432" t="s">
        <v>17</v>
      </c>
      <c r="D107" s="74">
        <v>1.2345679012345679E-3</v>
      </c>
      <c r="E107" s="74">
        <v>2.306805074971165E-3</v>
      </c>
      <c r="F107" s="430">
        <v>-0.10722371737365971</v>
      </c>
      <c r="G107" s="69">
        <v>6.5061808718282373E-4</v>
      </c>
      <c r="H107" s="74" t="s">
        <v>114</v>
      </c>
      <c r="I107" s="651">
        <v>6.5061808718282377E-2</v>
      </c>
      <c r="J107" s="69">
        <v>4.0647101861637268E-5</v>
      </c>
      <c r="K107" s="74" t="s">
        <v>114</v>
      </c>
      <c r="L107" s="651">
        <v>4.0647101861637268E-3</v>
      </c>
      <c r="M107" s="69">
        <v>2.6789163537097879E-5</v>
      </c>
      <c r="N107" s="74" t="s">
        <v>114</v>
      </c>
      <c r="O107" s="438">
        <v>2.678916353709788E-3</v>
      </c>
    </row>
    <row r="108" spans="1:15" x14ac:dyDescent="0.25">
      <c r="A108" s="61"/>
      <c r="B108" s="951"/>
      <c r="C108" s="433" t="s">
        <v>49</v>
      </c>
      <c r="D108" s="423">
        <v>0</v>
      </c>
      <c r="E108" s="423">
        <v>4.329004329004329E-3</v>
      </c>
      <c r="F108" s="485">
        <v>-0.4329004329004329</v>
      </c>
      <c r="G108" s="454">
        <v>0</v>
      </c>
      <c r="H108" s="423" t="s">
        <v>114</v>
      </c>
      <c r="I108" s="652">
        <v>0</v>
      </c>
      <c r="J108" s="454">
        <v>0</v>
      </c>
      <c r="K108" s="423" t="s">
        <v>114</v>
      </c>
      <c r="L108" s="652">
        <v>0</v>
      </c>
      <c r="M108" s="454">
        <v>0</v>
      </c>
      <c r="N108" s="423" t="s">
        <v>114</v>
      </c>
      <c r="O108" s="488">
        <v>0</v>
      </c>
    </row>
    <row r="109" spans="1:15" x14ac:dyDescent="0.25">
      <c r="A109" s="61"/>
      <c r="B109" s="951"/>
      <c r="C109" s="432" t="s">
        <v>19</v>
      </c>
      <c r="D109" s="74">
        <v>1.1217948717948718E-2</v>
      </c>
      <c r="E109" s="74">
        <v>1.3313609467455622E-2</v>
      </c>
      <c r="F109" s="430">
        <v>-0.20956607495069035</v>
      </c>
      <c r="G109" s="69">
        <v>7.2840790842872011E-3</v>
      </c>
      <c r="H109" s="74" t="s">
        <v>114</v>
      </c>
      <c r="I109" s="651">
        <v>0.72840790842872005</v>
      </c>
      <c r="J109" s="69">
        <v>7.6851420586865392E-4</v>
      </c>
      <c r="K109" s="74" t="s">
        <v>114</v>
      </c>
      <c r="L109" s="651">
        <v>7.6851420586865393E-2</v>
      </c>
      <c r="M109" s="69">
        <v>7.5343832655459016E-4</v>
      </c>
      <c r="N109" s="74" t="s">
        <v>114</v>
      </c>
      <c r="O109" s="438">
        <v>7.534383265545902E-2</v>
      </c>
    </row>
    <row r="110" spans="1:15" x14ac:dyDescent="0.25">
      <c r="A110" s="61"/>
      <c r="B110" s="951"/>
      <c r="C110" s="433" t="s">
        <v>20</v>
      </c>
      <c r="D110" s="423">
        <v>2.5938566552901023E-2</v>
      </c>
      <c r="E110" s="423">
        <v>4.1555470834921844E-2</v>
      </c>
      <c r="F110" s="485">
        <v>-1.561690428202082</v>
      </c>
      <c r="G110" s="454">
        <v>1.7299661960628356E-2</v>
      </c>
      <c r="H110" s="423" t="s">
        <v>114</v>
      </c>
      <c r="I110" s="652">
        <v>1.7299661960628356</v>
      </c>
      <c r="J110" s="454">
        <v>8.9362627100223E-3</v>
      </c>
      <c r="K110" s="423" t="s">
        <v>114</v>
      </c>
      <c r="L110" s="652">
        <v>0.89362627100223002</v>
      </c>
      <c r="M110" s="454">
        <v>4.3963239708986798E-3</v>
      </c>
      <c r="N110" s="423" t="s">
        <v>114</v>
      </c>
      <c r="O110" s="488">
        <v>0.43963239708986795</v>
      </c>
    </row>
    <row r="111" spans="1:15" x14ac:dyDescent="0.25">
      <c r="A111" s="61"/>
      <c r="B111" s="951"/>
      <c r="C111" s="432" t="s">
        <v>21</v>
      </c>
      <c r="D111" s="74">
        <v>1.768172888015717E-2</v>
      </c>
      <c r="E111" s="74">
        <v>2.5325615050651229E-2</v>
      </c>
      <c r="F111" s="430">
        <v>-0.76438861704940586</v>
      </c>
      <c r="G111" s="69">
        <v>8.8630806845965762E-3</v>
      </c>
      <c r="H111" s="74" t="s">
        <v>114</v>
      </c>
      <c r="I111" s="651">
        <v>0.88630806845965759</v>
      </c>
      <c r="J111" s="69">
        <v>1.2920752716671085E-3</v>
      </c>
      <c r="K111" s="74" t="s">
        <v>114</v>
      </c>
      <c r="L111" s="651">
        <v>0.12920752716671086</v>
      </c>
      <c r="M111" s="69">
        <v>1.0888553437685478E-3</v>
      </c>
      <c r="N111" s="74" t="s">
        <v>114</v>
      </c>
      <c r="O111" s="438">
        <v>0.10888553437685478</v>
      </c>
    </row>
    <row r="112" spans="1:15" x14ac:dyDescent="0.25">
      <c r="A112" s="61"/>
      <c r="B112" s="951"/>
      <c r="C112" s="433" t="s">
        <v>22</v>
      </c>
      <c r="D112" s="423">
        <v>2.0408163265306121E-2</v>
      </c>
      <c r="E112" s="423">
        <v>3.5131744040150563E-2</v>
      </c>
      <c r="F112" s="485">
        <v>-1.4723580774844442</v>
      </c>
      <c r="G112" s="454">
        <v>1.2020606754436176E-2</v>
      </c>
      <c r="H112" s="423" t="s">
        <v>114</v>
      </c>
      <c r="I112" s="652">
        <v>1.2020606754436176</v>
      </c>
      <c r="J112" s="454">
        <v>3.8005830809085669E-3</v>
      </c>
      <c r="K112" s="423" t="s">
        <v>114</v>
      </c>
      <c r="L112" s="652">
        <v>0.38005830809085667</v>
      </c>
      <c r="M112" s="454">
        <v>3.5502093461356643E-3</v>
      </c>
      <c r="N112" s="423" t="s">
        <v>114</v>
      </c>
      <c r="O112" s="488">
        <v>0.35502093461356643</v>
      </c>
    </row>
    <row r="113" spans="1:15" x14ac:dyDescent="0.25">
      <c r="A113" s="61"/>
      <c r="B113" s="951"/>
      <c r="C113" s="432" t="s">
        <v>23</v>
      </c>
      <c r="D113" s="74">
        <v>7.6745970836531081E-4</v>
      </c>
      <c r="E113" s="74">
        <v>3.5714285714285713E-3</v>
      </c>
      <c r="F113" s="430">
        <v>-0.28039688630632609</v>
      </c>
      <c r="G113" s="69">
        <v>5.4200542005420054E-4</v>
      </c>
      <c r="H113" s="74" t="s">
        <v>114</v>
      </c>
      <c r="I113" s="651">
        <v>5.4200542005420058E-2</v>
      </c>
      <c r="J113" s="69">
        <v>7.429806899318687E-6</v>
      </c>
      <c r="K113" s="74" t="s">
        <v>114</v>
      </c>
      <c r="L113" s="651">
        <v>7.4298068993186865E-4</v>
      </c>
      <c r="M113" s="69">
        <v>5.0178154397580947E-6</v>
      </c>
      <c r="N113" s="74" t="s">
        <v>114</v>
      </c>
      <c r="O113" s="438">
        <v>5.0178154397580946E-4</v>
      </c>
    </row>
    <row r="114" spans="1:15" ht="14.25" thickBot="1" x14ac:dyDescent="0.3">
      <c r="A114" s="61"/>
      <c r="B114" s="949"/>
      <c r="C114" s="434" t="s">
        <v>24</v>
      </c>
      <c r="D114" s="455">
        <v>0</v>
      </c>
      <c r="E114" s="455">
        <v>4.1666666666666664E-2</v>
      </c>
      <c r="F114" s="425">
        <v>-4.1666666666666661</v>
      </c>
      <c r="G114" s="456">
        <v>0</v>
      </c>
      <c r="H114" s="455" t="s">
        <v>114</v>
      </c>
      <c r="I114" s="653">
        <v>0</v>
      </c>
      <c r="J114" s="456">
        <v>0</v>
      </c>
      <c r="K114" s="455" t="s">
        <v>114</v>
      </c>
      <c r="L114" s="653">
        <v>0</v>
      </c>
      <c r="M114" s="456">
        <v>0</v>
      </c>
      <c r="N114" s="455" t="s">
        <v>114</v>
      </c>
      <c r="O114" s="440">
        <v>0</v>
      </c>
    </row>
    <row r="115" spans="1:15" ht="14.25" thickBot="1" x14ac:dyDescent="0.3">
      <c r="A115" s="61"/>
      <c r="B115" s="952" t="s">
        <v>50</v>
      </c>
      <c r="C115" s="952"/>
      <c r="D115" s="24">
        <v>2.0646147964060408E-2</v>
      </c>
      <c r="E115" s="24">
        <v>3.215498302376673E-2</v>
      </c>
      <c r="F115" s="464">
        <v>-1.1508835059706322</v>
      </c>
      <c r="G115" s="24">
        <v>1.245019920318725E-2</v>
      </c>
      <c r="H115" s="801" t="s">
        <v>114</v>
      </c>
      <c r="I115" s="464">
        <v>1.2450199203187251</v>
      </c>
      <c r="J115" s="24">
        <v>2.3958903717973246E-3</v>
      </c>
      <c r="K115" s="801" t="s">
        <v>114</v>
      </c>
      <c r="L115" s="464">
        <v>0.23958903717973246</v>
      </c>
      <c r="M115" s="24">
        <v>2.1243240519253914E-3</v>
      </c>
      <c r="N115" s="801" t="s">
        <v>114</v>
      </c>
      <c r="O115" s="483">
        <v>0.21243240519253914</v>
      </c>
    </row>
    <row r="116" spans="1:15" ht="14.25" thickBot="1" x14ac:dyDescent="0.3">
      <c r="A116" s="61"/>
      <c r="B116" s="945" t="s">
        <v>51</v>
      </c>
      <c r="C116" s="946"/>
      <c r="D116" s="52">
        <v>2.4307243558580455E-2</v>
      </c>
      <c r="E116" s="52">
        <v>3.4844384303112312E-2</v>
      </c>
      <c r="F116" s="470">
        <v>-1.0537140744531857</v>
      </c>
      <c r="G116" s="486">
        <v>1.5057422373458102E-2</v>
      </c>
      <c r="H116" s="805" t="s">
        <v>114</v>
      </c>
      <c r="I116" s="470">
        <v>1.5057422373458103</v>
      </c>
      <c r="J116" s="486">
        <v>2.5421438143387954E-3</v>
      </c>
      <c r="K116" s="805" t="s">
        <v>114</v>
      </c>
      <c r="L116" s="470">
        <v>0.25421438143387953</v>
      </c>
      <c r="M116" s="486">
        <v>1.9193461932162316E-3</v>
      </c>
      <c r="N116" s="805" t="s">
        <v>114</v>
      </c>
      <c r="O116" s="487">
        <v>0.19193461932162315</v>
      </c>
    </row>
  </sheetData>
  <mergeCells count="40">
    <mergeCell ref="M92:O92"/>
    <mergeCell ref="D91:O91"/>
    <mergeCell ref="D92:F92"/>
    <mergeCell ref="G92:I92"/>
    <mergeCell ref="D62:O62"/>
    <mergeCell ref="M63:O63"/>
    <mergeCell ref="B7:B17"/>
    <mergeCell ref="B18:C18"/>
    <mergeCell ref="B19:B27"/>
    <mergeCell ref="J92:L92"/>
    <mergeCell ref="D34:F34"/>
    <mergeCell ref="G34:I34"/>
    <mergeCell ref="J34:L34"/>
    <mergeCell ref="D63:F63"/>
    <mergeCell ref="G63:I63"/>
    <mergeCell ref="J63:L63"/>
    <mergeCell ref="B28:C28"/>
    <mergeCell ref="B29:C29"/>
    <mergeCell ref="B57:C57"/>
    <mergeCell ref="B58:C58"/>
    <mergeCell ref="B36:B46"/>
    <mergeCell ref="B47:C47"/>
    <mergeCell ref="D4:O4"/>
    <mergeCell ref="D33:O33"/>
    <mergeCell ref="D5:F5"/>
    <mergeCell ref="G5:I5"/>
    <mergeCell ref="J5:L5"/>
    <mergeCell ref="M5:O5"/>
    <mergeCell ref="B48:B56"/>
    <mergeCell ref="M34:O34"/>
    <mergeCell ref="B65:B75"/>
    <mergeCell ref="B76:C76"/>
    <mergeCell ref="B77:B85"/>
    <mergeCell ref="B115:C115"/>
    <mergeCell ref="B116:C116"/>
    <mergeCell ref="B86:C86"/>
    <mergeCell ref="B87:C87"/>
    <mergeCell ref="B94:B104"/>
    <mergeCell ref="B105:C105"/>
    <mergeCell ref="B106:B114"/>
  </mergeCells>
  <conditionalFormatting sqref="F7:F29 I7:I29 L7:L29 O7:O29">
    <cfRule type="cellIs" dxfId="15" priority="5" operator="between">
      <formula>-1</formula>
      <formula>1</formula>
    </cfRule>
  </conditionalFormatting>
  <conditionalFormatting sqref="F36:F58 I36:I58 L36:L58 O36:O58">
    <cfRule type="cellIs" dxfId="14" priority="4" operator="between">
      <formula>-1</formula>
      <formula>1</formula>
    </cfRule>
  </conditionalFormatting>
  <conditionalFormatting sqref="F65:F87 I65:I87 L65:L87 O65:O87">
    <cfRule type="cellIs" dxfId="13" priority="2" operator="between">
      <formula>-1</formula>
      <formula>1</formula>
    </cfRule>
  </conditionalFormatting>
  <conditionalFormatting sqref="F94:F116 I94:I116 L94:L116 O94:O116">
    <cfRule type="cellIs" dxfId="12" priority="1" operator="between">
      <formula>-1</formula>
      <formula>1</formula>
    </cfRule>
  </conditionalFormatting>
  <conditionalFormatting sqref="AW7:AW29">
    <cfRule type="cellIs" dxfId="11" priority="42" operator="between">
      <formula>-1</formula>
      <formula>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C158-B307-4113-AE23-C5460883452B}">
  <dimension ref="A2:AA36"/>
  <sheetViews>
    <sheetView showGridLines="0" zoomScale="70" zoomScaleNormal="70" workbookViewId="0"/>
  </sheetViews>
  <sheetFormatPr baseColWidth="10" defaultRowHeight="15" x14ac:dyDescent="0.25"/>
  <sheetData>
    <row r="2" spans="1:27" ht="15.75" thickBot="1" x14ac:dyDescent="0.3"/>
    <row r="3" spans="1:27" ht="27" customHeight="1" thickBot="1" x14ac:dyDescent="0.3">
      <c r="B3" s="2"/>
      <c r="C3" s="61"/>
      <c r="D3" s="991" t="s">
        <v>179</v>
      </c>
      <c r="E3" s="992"/>
      <c r="F3" s="992"/>
      <c r="G3" s="992"/>
      <c r="H3" s="992"/>
      <c r="I3" s="992"/>
      <c r="J3" s="992"/>
      <c r="K3" s="992"/>
      <c r="L3" s="992"/>
      <c r="M3" s="992"/>
      <c r="N3" s="992"/>
      <c r="O3" s="993"/>
      <c r="P3" s="991" t="s">
        <v>180</v>
      </c>
      <c r="Q3" s="992"/>
      <c r="R3" s="992"/>
      <c r="S3" s="992"/>
      <c r="T3" s="992"/>
      <c r="U3" s="992"/>
      <c r="V3" s="992"/>
      <c r="W3" s="992"/>
      <c r="X3" s="992"/>
      <c r="Y3" s="992"/>
      <c r="Z3" s="992"/>
      <c r="AA3" s="993"/>
    </row>
    <row r="4" spans="1:27" ht="26.25" customHeight="1" thickBot="1" x14ac:dyDescent="0.3">
      <c r="B4" s="2"/>
      <c r="C4" s="61"/>
      <c r="D4" s="994" t="s">
        <v>119</v>
      </c>
      <c r="E4" s="995"/>
      <c r="F4" s="996"/>
      <c r="G4" s="997" t="s">
        <v>121</v>
      </c>
      <c r="H4" s="995"/>
      <c r="I4" s="996"/>
      <c r="J4" s="997" t="s">
        <v>33</v>
      </c>
      <c r="K4" s="995"/>
      <c r="L4" s="996"/>
      <c r="M4" s="998" t="s">
        <v>122</v>
      </c>
      <c r="N4" s="998"/>
      <c r="O4" s="998"/>
      <c r="P4" s="994" t="s">
        <v>119</v>
      </c>
      <c r="Q4" s="995"/>
      <c r="R4" s="996"/>
      <c r="S4" s="997" t="s">
        <v>121</v>
      </c>
      <c r="T4" s="995"/>
      <c r="U4" s="996"/>
      <c r="V4" s="997" t="s">
        <v>33</v>
      </c>
      <c r="W4" s="995"/>
      <c r="X4" s="996"/>
      <c r="Y4" s="998" t="s">
        <v>178</v>
      </c>
      <c r="Z4" s="998"/>
      <c r="AA4" s="999"/>
    </row>
    <row r="5" spans="1:27" ht="15.75" thickBot="1" x14ac:dyDescent="0.3">
      <c r="B5" s="2"/>
      <c r="C5" s="62"/>
      <c r="D5" s="448">
        <v>2024</v>
      </c>
      <c r="E5" s="436">
        <v>2023</v>
      </c>
      <c r="F5" s="449" t="s">
        <v>328</v>
      </c>
      <c r="G5" s="436">
        <v>2024</v>
      </c>
      <c r="H5" s="436">
        <v>2023</v>
      </c>
      <c r="I5" s="449" t="s">
        <v>328</v>
      </c>
      <c r="J5" s="436">
        <v>2024</v>
      </c>
      <c r="K5" s="436">
        <v>2023</v>
      </c>
      <c r="L5" s="449" t="s">
        <v>328</v>
      </c>
      <c r="M5" s="734">
        <v>2024</v>
      </c>
      <c r="N5" s="755">
        <v>2023</v>
      </c>
      <c r="O5" s="639" t="s">
        <v>328</v>
      </c>
      <c r="P5" s="436">
        <v>2024</v>
      </c>
      <c r="Q5" s="436">
        <v>2023</v>
      </c>
      <c r="R5" s="449" t="s">
        <v>328</v>
      </c>
      <c r="S5" s="436">
        <v>2024</v>
      </c>
      <c r="T5" s="436">
        <v>2023</v>
      </c>
      <c r="U5" s="449" t="s">
        <v>328</v>
      </c>
      <c r="V5" s="436">
        <v>2024</v>
      </c>
      <c r="W5" s="436">
        <v>2023</v>
      </c>
      <c r="X5" s="449" t="s">
        <v>328</v>
      </c>
      <c r="Y5" s="734">
        <v>2024</v>
      </c>
      <c r="Z5" s="436">
        <v>2023</v>
      </c>
      <c r="AA5" s="756" t="s">
        <v>328</v>
      </c>
    </row>
    <row r="6" spans="1:27" ht="15" customHeight="1" x14ac:dyDescent="0.25">
      <c r="B6" s="950" t="s">
        <v>175</v>
      </c>
      <c r="C6" s="431" t="s">
        <v>4</v>
      </c>
      <c r="D6" s="446">
        <v>0.5</v>
      </c>
      <c r="E6" s="446">
        <v>0.33333333333333331</v>
      </c>
      <c r="F6" s="445">
        <v>16.666666666666668</v>
      </c>
      <c r="G6" s="453">
        <v>0.14285714285714285</v>
      </c>
      <c r="H6" s="446" t="s">
        <v>114</v>
      </c>
      <c r="I6" s="758" t="s">
        <v>114</v>
      </c>
      <c r="J6" s="453">
        <v>0.14285714285714285</v>
      </c>
      <c r="K6" s="446" t="s">
        <v>114</v>
      </c>
      <c r="L6" s="758" t="s">
        <v>114</v>
      </c>
      <c r="M6" s="446">
        <v>0.84491587417702996</v>
      </c>
      <c r="N6" s="446" t="s">
        <v>114</v>
      </c>
      <c r="O6" s="763" t="s">
        <v>114</v>
      </c>
      <c r="P6" s="446">
        <v>0.5</v>
      </c>
      <c r="Q6" s="446">
        <v>0.66666666666666663</v>
      </c>
      <c r="R6" s="445">
        <v>-16.666666666666664</v>
      </c>
      <c r="S6" s="453">
        <v>0.8571428571428571</v>
      </c>
      <c r="T6" s="446" t="s">
        <v>114</v>
      </c>
      <c r="U6" s="758" t="s">
        <v>114</v>
      </c>
      <c r="V6" s="453">
        <v>0.8571428571428571</v>
      </c>
      <c r="W6" s="446" t="s">
        <v>114</v>
      </c>
      <c r="X6" s="758" t="s">
        <v>114</v>
      </c>
      <c r="Y6" s="446">
        <v>0.15508412582297001</v>
      </c>
      <c r="Z6" s="446" t="s">
        <v>114</v>
      </c>
      <c r="AA6" s="763" t="s">
        <v>114</v>
      </c>
    </row>
    <row r="7" spans="1:27" ht="15" customHeight="1" x14ac:dyDescent="0.25">
      <c r="B7" s="948"/>
      <c r="C7" s="432" t="s">
        <v>5</v>
      </c>
      <c r="D7" s="74">
        <v>0.42857142857142855</v>
      </c>
      <c r="E7" s="74">
        <v>0.4375</v>
      </c>
      <c r="F7" s="430">
        <v>-0.89285714285714524</v>
      </c>
      <c r="G7" s="69">
        <v>0.5</v>
      </c>
      <c r="H7" s="74" t="s">
        <v>114</v>
      </c>
      <c r="I7" s="759" t="s">
        <v>114</v>
      </c>
      <c r="J7" s="69">
        <v>0.71126760563380287</v>
      </c>
      <c r="K7" s="74" t="s">
        <v>114</v>
      </c>
      <c r="L7" s="759" t="s">
        <v>114</v>
      </c>
      <c r="M7" s="74">
        <v>0.68745565101579642</v>
      </c>
      <c r="N7" s="74" t="s">
        <v>114</v>
      </c>
      <c r="O7" s="764" t="s">
        <v>114</v>
      </c>
      <c r="P7" s="74">
        <v>0.5714285714285714</v>
      </c>
      <c r="Q7" s="74">
        <v>0.5625</v>
      </c>
      <c r="R7" s="430">
        <v>0.89285714285713969</v>
      </c>
      <c r="S7" s="69">
        <v>0.5</v>
      </c>
      <c r="T7" s="74" t="s">
        <v>114</v>
      </c>
      <c r="U7" s="759" t="s">
        <v>114</v>
      </c>
      <c r="V7" s="69">
        <v>0.28873239436619719</v>
      </c>
      <c r="W7" s="74" t="s">
        <v>114</v>
      </c>
      <c r="X7" s="759" t="s">
        <v>114</v>
      </c>
      <c r="Y7" s="74">
        <v>0.31254434898420358</v>
      </c>
      <c r="Z7" s="74" t="s">
        <v>114</v>
      </c>
      <c r="AA7" s="764" t="s">
        <v>114</v>
      </c>
    </row>
    <row r="8" spans="1:27" ht="15" customHeight="1" x14ac:dyDescent="0.25">
      <c r="B8" s="948"/>
      <c r="C8" s="433" t="s">
        <v>6</v>
      </c>
      <c r="D8" s="423">
        <v>0.74603174603174605</v>
      </c>
      <c r="E8" s="423">
        <v>0.69841269841269837</v>
      </c>
      <c r="F8" s="485">
        <v>4.7619047619047672</v>
      </c>
      <c r="G8" s="454">
        <v>0.79268292682926833</v>
      </c>
      <c r="H8" s="423" t="s">
        <v>114</v>
      </c>
      <c r="I8" s="760" t="s">
        <v>114</v>
      </c>
      <c r="J8" s="454">
        <v>0.87614678899082565</v>
      </c>
      <c r="K8" s="423" t="s">
        <v>114</v>
      </c>
      <c r="L8" s="760" t="s">
        <v>114</v>
      </c>
      <c r="M8" s="423">
        <v>0.84882789442617423</v>
      </c>
      <c r="N8" s="423" t="s">
        <v>114</v>
      </c>
      <c r="O8" s="765" t="s">
        <v>114</v>
      </c>
      <c r="P8" s="423">
        <v>0.25396825396825395</v>
      </c>
      <c r="Q8" s="423">
        <v>0.30158730158730157</v>
      </c>
      <c r="R8" s="485">
        <v>-4.7619047619047619</v>
      </c>
      <c r="S8" s="454">
        <v>0.2073170731707317</v>
      </c>
      <c r="T8" s="423" t="s">
        <v>114</v>
      </c>
      <c r="U8" s="760" t="s">
        <v>114</v>
      </c>
      <c r="V8" s="454">
        <v>0.12385321100917432</v>
      </c>
      <c r="W8" s="423" t="s">
        <v>114</v>
      </c>
      <c r="X8" s="760" t="s">
        <v>114</v>
      </c>
      <c r="Y8" s="423">
        <v>0.15117210557382579</v>
      </c>
      <c r="Z8" s="423" t="s">
        <v>114</v>
      </c>
      <c r="AA8" s="765" t="s">
        <v>114</v>
      </c>
    </row>
    <row r="9" spans="1:27" ht="15" customHeight="1" x14ac:dyDescent="0.25">
      <c r="B9" s="948"/>
      <c r="C9" s="432" t="s">
        <v>43</v>
      </c>
      <c r="D9" s="74">
        <v>0</v>
      </c>
      <c r="E9" s="74" t="s">
        <v>114</v>
      </c>
      <c r="F9" s="74" t="s">
        <v>114</v>
      </c>
      <c r="G9" s="69">
        <v>0</v>
      </c>
      <c r="H9" s="74" t="s">
        <v>114</v>
      </c>
      <c r="I9" s="759" t="s">
        <v>114</v>
      </c>
      <c r="J9" s="69">
        <v>0</v>
      </c>
      <c r="K9" s="74" t="s">
        <v>114</v>
      </c>
      <c r="L9" s="759" t="s">
        <v>114</v>
      </c>
      <c r="M9" s="74">
        <v>0</v>
      </c>
      <c r="N9" s="74" t="s">
        <v>114</v>
      </c>
      <c r="O9" s="764" t="s">
        <v>114</v>
      </c>
      <c r="P9" s="74">
        <v>0</v>
      </c>
      <c r="Q9" s="74" t="s">
        <v>114</v>
      </c>
      <c r="R9" s="430" t="s">
        <v>329</v>
      </c>
      <c r="S9" s="69">
        <v>0</v>
      </c>
      <c r="T9" s="74" t="s">
        <v>114</v>
      </c>
      <c r="U9" s="759" t="s">
        <v>114</v>
      </c>
      <c r="V9" s="69">
        <v>0</v>
      </c>
      <c r="W9" s="74" t="s">
        <v>114</v>
      </c>
      <c r="X9" s="759" t="s">
        <v>114</v>
      </c>
      <c r="Y9" s="74">
        <v>0</v>
      </c>
      <c r="Z9" s="74" t="s">
        <v>114</v>
      </c>
      <c r="AA9" s="764" t="s">
        <v>114</v>
      </c>
    </row>
    <row r="10" spans="1:27" ht="15" customHeight="1" x14ac:dyDescent="0.25">
      <c r="B10" s="948"/>
      <c r="C10" s="433" t="s">
        <v>8</v>
      </c>
      <c r="D10" s="423">
        <v>0</v>
      </c>
      <c r="E10" s="423">
        <v>1</v>
      </c>
      <c r="F10" s="485">
        <v>-100</v>
      </c>
      <c r="G10" s="454">
        <v>0</v>
      </c>
      <c r="H10" s="423" t="s">
        <v>114</v>
      </c>
      <c r="I10" s="760" t="s">
        <v>114</v>
      </c>
      <c r="J10" s="454">
        <v>0</v>
      </c>
      <c r="K10" s="423" t="s">
        <v>114</v>
      </c>
      <c r="L10" s="760" t="s">
        <v>114</v>
      </c>
      <c r="M10" s="423">
        <v>0</v>
      </c>
      <c r="N10" s="423" t="s">
        <v>114</v>
      </c>
      <c r="O10" s="765" t="s">
        <v>114</v>
      </c>
      <c r="P10" s="423">
        <v>0</v>
      </c>
      <c r="Q10" s="423">
        <v>0</v>
      </c>
      <c r="R10" s="485">
        <v>0</v>
      </c>
      <c r="S10" s="454">
        <v>0</v>
      </c>
      <c r="T10" s="423" t="s">
        <v>114</v>
      </c>
      <c r="U10" s="760" t="s">
        <v>114</v>
      </c>
      <c r="V10" s="454">
        <v>0</v>
      </c>
      <c r="W10" s="423" t="s">
        <v>114</v>
      </c>
      <c r="X10" s="760" t="s">
        <v>114</v>
      </c>
      <c r="Y10" s="423">
        <v>0</v>
      </c>
      <c r="Z10" s="423" t="s">
        <v>114</v>
      </c>
      <c r="AA10" s="765" t="s">
        <v>114</v>
      </c>
    </row>
    <row r="11" spans="1:27" ht="15" customHeight="1" x14ac:dyDescent="0.25">
      <c r="B11" s="948"/>
      <c r="C11" s="432" t="s">
        <v>9</v>
      </c>
      <c r="D11" s="74">
        <v>0.33651551312649164</v>
      </c>
      <c r="E11" s="74">
        <v>0.33109619686800895</v>
      </c>
      <c r="F11" s="430">
        <v>0.54193162584826871</v>
      </c>
      <c r="G11" s="69">
        <v>0.65609007164790178</v>
      </c>
      <c r="H11" s="74" t="s">
        <v>114</v>
      </c>
      <c r="I11" s="759" t="s">
        <v>114</v>
      </c>
      <c r="J11" s="69">
        <v>0.57352941176470584</v>
      </c>
      <c r="K11" s="74" t="s">
        <v>114</v>
      </c>
      <c r="L11" s="759" t="s">
        <v>114</v>
      </c>
      <c r="M11" s="74">
        <v>0.57529236898426028</v>
      </c>
      <c r="N11" s="74" t="s">
        <v>114</v>
      </c>
      <c r="O11" s="764" t="s">
        <v>114</v>
      </c>
      <c r="P11" s="74">
        <v>0.66348448687350836</v>
      </c>
      <c r="Q11" s="74">
        <v>0.66890380313199105</v>
      </c>
      <c r="R11" s="430">
        <v>-0.54193162584826871</v>
      </c>
      <c r="S11" s="69">
        <v>0.34390992835209827</v>
      </c>
      <c r="T11" s="74" t="s">
        <v>114</v>
      </c>
      <c r="U11" s="759" t="s">
        <v>114</v>
      </c>
      <c r="V11" s="69">
        <v>0.4264705882352941</v>
      </c>
      <c r="W11" s="74" t="s">
        <v>114</v>
      </c>
      <c r="X11" s="759" t="s">
        <v>114</v>
      </c>
      <c r="Y11" s="74">
        <v>0.42470763101573977</v>
      </c>
      <c r="Z11" s="74" t="s">
        <v>114</v>
      </c>
      <c r="AA11" s="764" t="s">
        <v>114</v>
      </c>
    </row>
    <row r="12" spans="1:27" ht="15" customHeight="1" x14ac:dyDescent="0.25">
      <c r="B12" s="948"/>
      <c r="C12" s="433" t="s">
        <v>10</v>
      </c>
      <c r="D12" s="423">
        <v>0</v>
      </c>
      <c r="E12" s="423">
        <v>0.24242424242424243</v>
      </c>
      <c r="F12" s="485">
        <v>-24.242424242424242</v>
      </c>
      <c r="G12" s="454">
        <v>0</v>
      </c>
      <c r="H12" s="423" t="s">
        <v>114</v>
      </c>
      <c r="I12" s="760" t="s">
        <v>114</v>
      </c>
      <c r="J12" s="454">
        <v>0</v>
      </c>
      <c r="K12" s="423" t="s">
        <v>114</v>
      </c>
      <c r="L12" s="760" t="s">
        <v>114</v>
      </c>
      <c r="M12" s="423">
        <v>0</v>
      </c>
      <c r="N12" s="423" t="s">
        <v>114</v>
      </c>
      <c r="O12" s="765" t="s">
        <v>114</v>
      </c>
      <c r="P12" s="423">
        <v>1</v>
      </c>
      <c r="Q12" s="423">
        <v>0.75757575757575757</v>
      </c>
      <c r="R12" s="485">
        <v>24.242424242424242</v>
      </c>
      <c r="S12" s="454">
        <v>1</v>
      </c>
      <c r="T12" s="423" t="s">
        <v>114</v>
      </c>
      <c r="U12" s="760" t="s">
        <v>114</v>
      </c>
      <c r="V12" s="454">
        <v>1</v>
      </c>
      <c r="W12" s="423" t="s">
        <v>114</v>
      </c>
      <c r="X12" s="760" t="s">
        <v>114</v>
      </c>
      <c r="Y12" s="423">
        <v>1</v>
      </c>
      <c r="Z12" s="423" t="s">
        <v>114</v>
      </c>
      <c r="AA12" s="765" t="s">
        <v>114</v>
      </c>
    </row>
    <row r="13" spans="1:27" ht="15" customHeight="1" x14ac:dyDescent="0.25">
      <c r="B13" s="948"/>
      <c r="C13" s="432" t="s">
        <v>11</v>
      </c>
      <c r="D13" s="74">
        <v>0</v>
      </c>
      <c r="E13" s="74">
        <v>0</v>
      </c>
      <c r="F13" s="430">
        <v>0</v>
      </c>
      <c r="G13" s="69">
        <v>0</v>
      </c>
      <c r="H13" s="74" t="s">
        <v>114</v>
      </c>
      <c r="I13" s="759" t="s">
        <v>114</v>
      </c>
      <c r="J13" s="69">
        <v>0</v>
      </c>
      <c r="K13" s="74" t="s">
        <v>114</v>
      </c>
      <c r="L13" s="759" t="s">
        <v>114</v>
      </c>
      <c r="M13" s="74">
        <v>0</v>
      </c>
      <c r="N13" s="74" t="s">
        <v>114</v>
      </c>
      <c r="O13" s="764" t="s">
        <v>114</v>
      </c>
      <c r="P13" s="74">
        <v>1</v>
      </c>
      <c r="Q13" s="74">
        <v>1</v>
      </c>
      <c r="R13" s="430">
        <v>0</v>
      </c>
      <c r="S13" s="69">
        <v>1</v>
      </c>
      <c r="T13" s="74" t="s">
        <v>114</v>
      </c>
      <c r="U13" s="759" t="s">
        <v>114</v>
      </c>
      <c r="V13" s="69">
        <v>1</v>
      </c>
      <c r="W13" s="74" t="s">
        <v>114</v>
      </c>
      <c r="X13" s="759" t="s">
        <v>114</v>
      </c>
      <c r="Y13" s="74">
        <v>1</v>
      </c>
      <c r="Z13" s="74" t="s">
        <v>114</v>
      </c>
      <c r="AA13" s="764" t="s">
        <v>114</v>
      </c>
    </row>
    <row r="14" spans="1:27" ht="15" customHeight="1" x14ac:dyDescent="0.25">
      <c r="A14" s="58"/>
      <c r="B14" s="951"/>
      <c r="C14" s="433" t="s">
        <v>46</v>
      </c>
      <c r="D14" s="423">
        <v>0.18870192307692307</v>
      </c>
      <c r="E14" s="423">
        <v>0.20370370370370369</v>
      </c>
      <c r="F14" s="485">
        <v>-1.5001780626780619</v>
      </c>
      <c r="G14" s="454">
        <v>0.37220077220077219</v>
      </c>
      <c r="H14" s="423" t="s">
        <v>114</v>
      </c>
      <c r="I14" s="760" t="s">
        <v>114</v>
      </c>
      <c r="J14" s="454">
        <v>0.38720712738728097</v>
      </c>
      <c r="K14" s="423" t="s">
        <v>114</v>
      </c>
      <c r="L14" s="760" t="s">
        <v>114</v>
      </c>
      <c r="M14" s="423">
        <v>0.41058642786391475</v>
      </c>
      <c r="N14" s="423" t="s">
        <v>114</v>
      </c>
      <c r="O14" s="765" t="s">
        <v>114</v>
      </c>
      <c r="P14" s="423">
        <v>0.81129807692307687</v>
      </c>
      <c r="Q14" s="423">
        <v>0.79629629629629628</v>
      </c>
      <c r="R14" s="485">
        <v>1.5001780626780592</v>
      </c>
      <c r="S14" s="454">
        <v>0.62779922779922781</v>
      </c>
      <c r="T14" s="423" t="s">
        <v>114</v>
      </c>
      <c r="U14" s="760" t="s">
        <v>114</v>
      </c>
      <c r="V14" s="454">
        <v>0.61279287261271909</v>
      </c>
      <c r="W14" s="423" t="s">
        <v>114</v>
      </c>
      <c r="X14" s="760" t="s">
        <v>114</v>
      </c>
      <c r="Y14" s="423">
        <v>0.58941357213608525</v>
      </c>
      <c r="Z14" s="423" t="s">
        <v>114</v>
      </c>
      <c r="AA14" s="765" t="s">
        <v>114</v>
      </c>
    </row>
    <row r="15" spans="1:27" ht="15" customHeight="1" x14ac:dyDescent="0.25">
      <c r="A15" s="58"/>
      <c r="B15" s="951"/>
      <c r="C15" s="432" t="s">
        <v>13</v>
      </c>
      <c r="D15" s="74">
        <v>0.27405857740585776</v>
      </c>
      <c r="E15" s="74">
        <v>0.28603603603603606</v>
      </c>
      <c r="F15" s="430">
        <v>-1.1977458630178295</v>
      </c>
      <c r="G15" s="69">
        <v>0.56597938144329896</v>
      </c>
      <c r="H15" s="74" t="s">
        <v>114</v>
      </c>
      <c r="I15" s="759" t="s">
        <v>114</v>
      </c>
      <c r="J15" s="69">
        <v>0.39740093053104442</v>
      </c>
      <c r="K15" s="74" t="s">
        <v>114</v>
      </c>
      <c r="L15" s="759" t="s">
        <v>114</v>
      </c>
      <c r="M15" s="74">
        <v>0.38836196100986681</v>
      </c>
      <c r="N15" s="74" t="s">
        <v>114</v>
      </c>
      <c r="O15" s="764" t="s">
        <v>114</v>
      </c>
      <c r="P15" s="74">
        <v>0.72594142259414229</v>
      </c>
      <c r="Q15" s="74">
        <v>0.713963963963964</v>
      </c>
      <c r="R15" s="430">
        <v>1.1977458630178295</v>
      </c>
      <c r="S15" s="69">
        <v>0.43402061855670104</v>
      </c>
      <c r="T15" s="74" t="s">
        <v>114</v>
      </c>
      <c r="U15" s="759" t="s">
        <v>114</v>
      </c>
      <c r="V15" s="69">
        <v>0.60259906946895558</v>
      </c>
      <c r="W15" s="74" t="s">
        <v>114</v>
      </c>
      <c r="X15" s="759" t="s">
        <v>114</v>
      </c>
      <c r="Y15" s="74">
        <v>0.61163803899013314</v>
      </c>
      <c r="Z15" s="74" t="s">
        <v>114</v>
      </c>
      <c r="AA15" s="764" t="s">
        <v>114</v>
      </c>
    </row>
    <row r="16" spans="1:27" ht="15" customHeight="1" thickBot="1" x14ac:dyDescent="0.3">
      <c r="A16" s="58"/>
      <c r="B16" s="949"/>
      <c r="C16" s="434" t="s">
        <v>14</v>
      </c>
      <c r="D16" s="455">
        <v>0</v>
      </c>
      <c r="E16" s="455">
        <v>0.66666666666666663</v>
      </c>
      <c r="F16" s="425">
        <v>-66.666666666666657</v>
      </c>
      <c r="G16" s="456">
        <v>0</v>
      </c>
      <c r="H16" s="455" t="s">
        <v>114</v>
      </c>
      <c r="I16" s="761" t="s">
        <v>114</v>
      </c>
      <c r="J16" s="456">
        <v>0</v>
      </c>
      <c r="K16" s="455" t="s">
        <v>114</v>
      </c>
      <c r="L16" s="761" t="s">
        <v>114</v>
      </c>
      <c r="M16" s="455">
        <v>0</v>
      </c>
      <c r="N16" s="455" t="s">
        <v>114</v>
      </c>
      <c r="O16" s="766" t="s">
        <v>114</v>
      </c>
      <c r="P16" s="455">
        <v>1</v>
      </c>
      <c r="Q16" s="455">
        <v>0.33333333333333331</v>
      </c>
      <c r="R16" s="425">
        <v>66.666666666666671</v>
      </c>
      <c r="S16" s="456">
        <v>1</v>
      </c>
      <c r="T16" s="455" t="s">
        <v>114</v>
      </c>
      <c r="U16" s="761" t="s">
        <v>114</v>
      </c>
      <c r="V16" s="456">
        <v>1</v>
      </c>
      <c r="W16" s="455" t="s">
        <v>114</v>
      </c>
      <c r="X16" s="761" t="s">
        <v>114</v>
      </c>
      <c r="Y16" s="455">
        <v>1</v>
      </c>
      <c r="Z16" s="455" t="s">
        <v>114</v>
      </c>
      <c r="AA16" s="766" t="s">
        <v>114</v>
      </c>
    </row>
    <row r="17" spans="1:27" ht="15" customHeight="1" thickBot="1" x14ac:dyDescent="0.3">
      <c r="A17" s="58"/>
      <c r="B17" s="952" t="s">
        <v>175</v>
      </c>
      <c r="C17" s="952"/>
      <c r="D17" s="24">
        <v>0.20166666666666666</v>
      </c>
      <c r="E17" s="24">
        <v>0.21343537414965985</v>
      </c>
      <c r="F17" s="464">
        <v>-1.176870748299319</v>
      </c>
      <c r="G17" s="24">
        <v>0.47496677004873727</v>
      </c>
      <c r="H17" s="24" t="s">
        <v>114</v>
      </c>
      <c r="I17" s="768" t="s">
        <v>114</v>
      </c>
      <c r="J17" s="24">
        <v>0.41237254969274606</v>
      </c>
      <c r="K17" s="24" t="s">
        <v>114</v>
      </c>
      <c r="L17" s="768" t="s">
        <v>114</v>
      </c>
      <c r="M17" s="24">
        <v>0.43506774864139369</v>
      </c>
      <c r="N17" s="24" t="s">
        <v>114</v>
      </c>
      <c r="O17" s="768" t="s">
        <v>114</v>
      </c>
      <c r="P17" s="24">
        <v>0.79833333333333334</v>
      </c>
      <c r="Q17" s="24">
        <v>0.78656462585034015</v>
      </c>
      <c r="R17" s="464">
        <v>1.176870748299319</v>
      </c>
      <c r="S17" s="24">
        <v>0.52503322995126278</v>
      </c>
      <c r="T17" s="24" t="s">
        <v>114</v>
      </c>
      <c r="U17" s="768" t="s">
        <v>114</v>
      </c>
      <c r="V17" s="24">
        <v>0.58762745030725394</v>
      </c>
      <c r="W17" s="24" t="s">
        <v>114</v>
      </c>
      <c r="X17" s="768" t="s">
        <v>114</v>
      </c>
      <c r="Y17" s="24">
        <v>0.56493225135860625</v>
      </c>
      <c r="Z17" s="24" t="s">
        <v>114</v>
      </c>
      <c r="AA17" s="772" t="s">
        <v>114</v>
      </c>
    </row>
    <row r="18" spans="1:27" ht="15" customHeight="1" x14ac:dyDescent="0.25">
      <c r="A18" s="58"/>
      <c r="B18" s="947" t="s">
        <v>47</v>
      </c>
      <c r="C18" s="435" t="s">
        <v>16</v>
      </c>
      <c r="D18" s="446">
        <v>0.23303457106274009</v>
      </c>
      <c r="E18" s="446">
        <v>0.24525745257452575</v>
      </c>
      <c r="F18" s="422">
        <v>-1.2222881511785659</v>
      </c>
      <c r="G18" s="453">
        <v>0.60417875798026699</v>
      </c>
      <c r="H18" s="446" t="s">
        <v>114</v>
      </c>
      <c r="I18" s="762" t="s">
        <v>114</v>
      </c>
      <c r="J18" s="453">
        <v>0.47882022132188423</v>
      </c>
      <c r="K18" s="446" t="s">
        <v>114</v>
      </c>
      <c r="L18" s="762" t="s">
        <v>114</v>
      </c>
      <c r="M18" s="446">
        <v>0.43336210293804228</v>
      </c>
      <c r="N18" s="446" t="s">
        <v>114</v>
      </c>
      <c r="O18" s="767" t="s">
        <v>114</v>
      </c>
      <c r="P18" s="446">
        <v>0.76696542893725994</v>
      </c>
      <c r="Q18" s="446">
        <v>0.75474254742547431</v>
      </c>
      <c r="R18" s="422">
        <v>1.2222881511785633</v>
      </c>
      <c r="S18" s="453">
        <v>0.39582124201973301</v>
      </c>
      <c r="T18" s="446" t="s">
        <v>114</v>
      </c>
      <c r="U18" s="762" t="s">
        <v>114</v>
      </c>
      <c r="V18" s="453">
        <v>0.52117977867811571</v>
      </c>
      <c r="W18" s="446" t="s">
        <v>114</v>
      </c>
      <c r="X18" s="762" t="s">
        <v>114</v>
      </c>
      <c r="Y18" s="446">
        <v>0.56663789706195777</v>
      </c>
      <c r="Z18" s="446" t="s">
        <v>114</v>
      </c>
      <c r="AA18" s="767" t="s">
        <v>114</v>
      </c>
    </row>
    <row r="19" spans="1:27" ht="15" customHeight="1" x14ac:dyDescent="0.25">
      <c r="A19" s="58"/>
      <c r="B19" s="951"/>
      <c r="C19" s="432" t="s">
        <v>17</v>
      </c>
      <c r="D19" s="74">
        <v>0.13412816691505217</v>
      </c>
      <c r="E19" s="74">
        <v>0.14417177914110429</v>
      </c>
      <c r="F19" s="430">
        <v>-1.0043612226052128</v>
      </c>
      <c r="G19" s="69">
        <v>0.44631117604090575</v>
      </c>
      <c r="H19" s="74" t="s">
        <v>114</v>
      </c>
      <c r="I19" s="759" t="s">
        <v>114</v>
      </c>
      <c r="J19" s="69">
        <v>0.37188884037177966</v>
      </c>
      <c r="K19" s="74" t="s">
        <v>114</v>
      </c>
      <c r="L19" s="759" t="s">
        <v>114</v>
      </c>
      <c r="M19" s="74">
        <v>0.31179049998797254</v>
      </c>
      <c r="N19" s="74" t="s">
        <v>114</v>
      </c>
      <c r="O19" s="764" t="s">
        <v>114</v>
      </c>
      <c r="P19" s="74">
        <v>0.86587183308494786</v>
      </c>
      <c r="Q19" s="74">
        <v>0.85582822085889576</v>
      </c>
      <c r="R19" s="430">
        <v>1.0043612226052101</v>
      </c>
      <c r="S19" s="69">
        <v>0.55368882395909425</v>
      </c>
      <c r="T19" s="74" t="s">
        <v>114</v>
      </c>
      <c r="U19" s="759" t="s">
        <v>114</v>
      </c>
      <c r="V19" s="69">
        <v>0.62811115962822028</v>
      </c>
      <c r="W19" s="74" t="s">
        <v>114</v>
      </c>
      <c r="X19" s="759" t="s">
        <v>114</v>
      </c>
      <c r="Y19" s="74">
        <v>0.68820950001202752</v>
      </c>
      <c r="Z19" s="74" t="s">
        <v>114</v>
      </c>
      <c r="AA19" s="764" t="s">
        <v>114</v>
      </c>
    </row>
    <row r="20" spans="1:27" ht="15" customHeight="1" x14ac:dyDescent="0.25">
      <c r="A20" s="58"/>
      <c r="B20" s="951"/>
      <c r="C20" s="433" t="s">
        <v>49</v>
      </c>
      <c r="D20" s="423">
        <v>0.37777777777777777</v>
      </c>
      <c r="E20" s="423">
        <v>0.35398230088495575</v>
      </c>
      <c r="F20" s="485">
        <v>2.3795476892822021</v>
      </c>
      <c r="G20" s="454">
        <v>0.62415196743554957</v>
      </c>
      <c r="H20" s="423" t="s">
        <v>114</v>
      </c>
      <c r="I20" s="760" t="s">
        <v>114</v>
      </c>
      <c r="J20" s="454">
        <v>0.4850962962962963</v>
      </c>
      <c r="K20" s="423" t="s">
        <v>114</v>
      </c>
      <c r="L20" s="760" t="s">
        <v>114</v>
      </c>
      <c r="M20" s="423">
        <v>0</v>
      </c>
      <c r="N20" s="423" t="s">
        <v>114</v>
      </c>
      <c r="O20" s="765" t="s">
        <v>114</v>
      </c>
      <c r="P20" s="423">
        <v>0.62222222222222223</v>
      </c>
      <c r="Q20" s="423">
        <v>0.64601769911504425</v>
      </c>
      <c r="R20" s="485">
        <v>-2.3795476892822021</v>
      </c>
      <c r="S20" s="454">
        <v>0.37584803256445048</v>
      </c>
      <c r="T20" s="423" t="s">
        <v>114</v>
      </c>
      <c r="U20" s="760" t="s">
        <v>114</v>
      </c>
      <c r="V20" s="454">
        <v>0.51490370370370375</v>
      </c>
      <c r="W20" s="423" t="s">
        <v>114</v>
      </c>
      <c r="X20" s="760" t="s">
        <v>114</v>
      </c>
      <c r="Y20" s="423">
        <v>0</v>
      </c>
      <c r="Z20" s="423" t="s">
        <v>114</v>
      </c>
      <c r="AA20" s="765" t="s">
        <v>114</v>
      </c>
    </row>
    <row r="21" spans="1:27" ht="15" customHeight="1" x14ac:dyDescent="0.25">
      <c r="A21" s="58"/>
      <c r="B21" s="951"/>
      <c r="C21" s="432" t="s">
        <v>19</v>
      </c>
      <c r="D21" s="74">
        <v>0.28676470588235292</v>
      </c>
      <c r="E21" s="74">
        <v>0.30967741935483872</v>
      </c>
      <c r="F21" s="430">
        <v>-2.2912713472485802</v>
      </c>
      <c r="G21" s="69">
        <v>0.52564102564102566</v>
      </c>
      <c r="H21" s="74" t="s">
        <v>114</v>
      </c>
      <c r="I21" s="759" t="s">
        <v>114</v>
      </c>
      <c r="J21" s="69">
        <v>0.3421019509125236</v>
      </c>
      <c r="K21" s="74" t="s">
        <v>114</v>
      </c>
      <c r="L21" s="759" t="s">
        <v>114</v>
      </c>
      <c r="M21" s="74">
        <v>0.34249615074544471</v>
      </c>
      <c r="N21" s="74" t="s">
        <v>114</v>
      </c>
      <c r="O21" s="764" t="s">
        <v>114</v>
      </c>
      <c r="P21" s="74">
        <v>0.71323529411764708</v>
      </c>
      <c r="Q21" s="74">
        <v>0.69032258064516128</v>
      </c>
      <c r="R21" s="430">
        <v>2.2912713472485802</v>
      </c>
      <c r="S21" s="69">
        <v>0.47435897435897434</v>
      </c>
      <c r="T21" s="74" t="s">
        <v>114</v>
      </c>
      <c r="U21" s="759" t="s">
        <v>114</v>
      </c>
      <c r="V21" s="69">
        <v>0.6578980490874764</v>
      </c>
      <c r="W21" s="74" t="s">
        <v>114</v>
      </c>
      <c r="X21" s="759" t="s">
        <v>114</v>
      </c>
      <c r="Y21" s="74">
        <v>0.65750384925455529</v>
      </c>
      <c r="Z21" s="74" t="s">
        <v>114</v>
      </c>
      <c r="AA21" s="764" t="s">
        <v>114</v>
      </c>
    </row>
    <row r="22" spans="1:27" ht="15" customHeight="1" x14ac:dyDescent="0.25">
      <c r="A22" s="58"/>
      <c r="B22" s="951"/>
      <c r="C22" s="433" t="s">
        <v>20</v>
      </c>
      <c r="D22" s="423">
        <v>0.17681159420289855</v>
      </c>
      <c r="E22" s="423">
        <v>0.18132611637347767</v>
      </c>
      <c r="F22" s="485">
        <v>-0.45145221705791272</v>
      </c>
      <c r="G22" s="454">
        <v>0.44535743631881675</v>
      </c>
      <c r="H22" s="423" t="s">
        <v>114</v>
      </c>
      <c r="I22" s="760" t="s">
        <v>114</v>
      </c>
      <c r="J22" s="454">
        <v>0.34154333095577744</v>
      </c>
      <c r="K22" s="423" t="s">
        <v>114</v>
      </c>
      <c r="L22" s="760" t="s">
        <v>114</v>
      </c>
      <c r="M22" s="423">
        <v>0.36294339074699411</v>
      </c>
      <c r="N22" s="423" t="s">
        <v>114</v>
      </c>
      <c r="O22" s="765" t="s">
        <v>114</v>
      </c>
      <c r="P22" s="423">
        <v>0.8231884057971014</v>
      </c>
      <c r="Q22" s="423">
        <v>0.81867388362652238</v>
      </c>
      <c r="R22" s="485">
        <v>0.45145221705790162</v>
      </c>
      <c r="S22" s="454">
        <v>0.55464256368118325</v>
      </c>
      <c r="T22" s="423" t="s">
        <v>114</v>
      </c>
      <c r="U22" s="760" t="s">
        <v>114</v>
      </c>
      <c r="V22" s="454">
        <v>0.65845666904422251</v>
      </c>
      <c r="W22" s="423" t="s">
        <v>114</v>
      </c>
      <c r="X22" s="760" t="s">
        <v>114</v>
      </c>
      <c r="Y22" s="423">
        <v>0.63705660925300589</v>
      </c>
      <c r="Z22" s="423" t="s">
        <v>114</v>
      </c>
      <c r="AA22" s="765" t="s">
        <v>114</v>
      </c>
    </row>
    <row r="23" spans="1:27" ht="15" customHeight="1" x14ac:dyDescent="0.25">
      <c r="A23" s="58"/>
      <c r="B23" s="951"/>
      <c r="C23" s="432" t="s">
        <v>21</v>
      </c>
      <c r="D23" s="74">
        <v>0.18259023354564755</v>
      </c>
      <c r="E23" s="74">
        <v>0.20413436692506459</v>
      </c>
      <c r="F23" s="430">
        <v>-2.1544133379417048</v>
      </c>
      <c r="G23" s="69">
        <v>0.56468366383380553</v>
      </c>
      <c r="H23" s="74" t="s">
        <v>114</v>
      </c>
      <c r="I23" s="759" t="s">
        <v>114</v>
      </c>
      <c r="J23" s="69">
        <v>0.45895884246867608</v>
      </c>
      <c r="K23" s="74" t="s">
        <v>114</v>
      </c>
      <c r="L23" s="759" t="s">
        <v>114</v>
      </c>
      <c r="M23" s="74">
        <v>0.55687880337604523</v>
      </c>
      <c r="N23" s="74" t="s">
        <v>114</v>
      </c>
      <c r="O23" s="764" t="s">
        <v>114</v>
      </c>
      <c r="P23" s="74">
        <v>0.81740976645435248</v>
      </c>
      <c r="Q23" s="74">
        <v>0.79586563307493541</v>
      </c>
      <c r="R23" s="430">
        <v>2.1544133379417074</v>
      </c>
      <c r="S23" s="69">
        <v>0.43531633616619453</v>
      </c>
      <c r="T23" s="74" t="s">
        <v>114</v>
      </c>
      <c r="U23" s="759" t="s">
        <v>114</v>
      </c>
      <c r="V23" s="69">
        <v>0.54104115753132398</v>
      </c>
      <c r="W23" s="74" t="s">
        <v>114</v>
      </c>
      <c r="X23" s="759" t="s">
        <v>114</v>
      </c>
      <c r="Y23" s="74">
        <v>0.44312119662395477</v>
      </c>
      <c r="Z23" s="74" t="s">
        <v>114</v>
      </c>
      <c r="AA23" s="764" t="s">
        <v>114</v>
      </c>
    </row>
    <row r="24" spans="1:27" ht="15" customHeight="1" x14ac:dyDescent="0.25">
      <c r="A24" s="58"/>
      <c r="B24" s="951"/>
      <c r="C24" s="433" t="s">
        <v>22</v>
      </c>
      <c r="D24" s="423">
        <v>0.42911877394636017</v>
      </c>
      <c r="E24" s="423">
        <v>0.45614035087719296</v>
      </c>
      <c r="F24" s="485">
        <v>-2.7021576930832794</v>
      </c>
      <c r="G24" s="454">
        <v>0.72118380062305298</v>
      </c>
      <c r="H24" s="423" t="s">
        <v>114</v>
      </c>
      <c r="I24" s="760" t="s">
        <v>114</v>
      </c>
      <c r="J24" s="454">
        <v>0.69458072731358378</v>
      </c>
      <c r="K24" s="423" t="s">
        <v>114</v>
      </c>
      <c r="L24" s="760" t="s">
        <v>114</v>
      </c>
      <c r="M24" s="423">
        <v>0.68695306397156786</v>
      </c>
      <c r="N24" s="423" t="s">
        <v>114</v>
      </c>
      <c r="O24" s="765" t="s">
        <v>114</v>
      </c>
      <c r="P24" s="423">
        <v>0.57088122605363989</v>
      </c>
      <c r="Q24" s="423">
        <v>0.54385964912280704</v>
      </c>
      <c r="R24" s="485">
        <v>2.7021576930832847</v>
      </c>
      <c r="S24" s="454">
        <v>0.27881619937694702</v>
      </c>
      <c r="T24" s="423" t="s">
        <v>114</v>
      </c>
      <c r="U24" s="760" t="s">
        <v>114</v>
      </c>
      <c r="V24" s="454">
        <v>0.30541927268641622</v>
      </c>
      <c r="W24" s="423" t="s">
        <v>114</v>
      </c>
      <c r="X24" s="760" t="s">
        <v>114</v>
      </c>
      <c r="Y24" s="423">
        <v>0.31304693602843214</v>
      </c>
      <c r="Z24" s="423" t="s">
        <v>114</v>
      </c>
      <c r="AA24" s="765" t="s">
        <v>114</v>
      </c>
    </row>
    <row r="25" spans="1:27" ht="15" customHeight="1" x14ac:dyDescent="0.25">
      <c r="A25" s="58"/>
      <c r="B25" s="951"/>
      <c r="C25" s="432" t="s">
        <v>23</v>
      </c>
      <c r="D25" s="74">
        <v>0.11171171171171171</v>
      </c>
      <c r="E25" s="74">
        <v>0.11413043478260869</v>
      </c>
      <c r="F25" s="430">
        <v>-0.24187230708969804</v>
      </c>
      <c r="G25" s="69">
        <v>0.25885225885225888</v>
      </c>
      <c r="H25" s="74" t="s">
        <v>114</v>
      </c>
      <c r="I25" s="759" t="s">
        <v>114</v>
      </c>
      <c r="J25" s="69">
        <v>0.17472077850270928</v>
      </c>
      <c r="K25" s="74" t="s">
        <v>114</v>
      </c>
      <c r="L25" s="759" t="s">
        <v>114</v>
      </c>
      <c r="M25" s="74">
        <v>0.18354040263127777</v>
      </c>
      <c r="N25" s="74" t="s">
        <v>114</v>
      </c>
      <c r="O25" s="764" t="s">
        <v>114</v>
      </c>
      <c r="P25" s="74">
        <v>0.88828828828828832</v>
      </c>
      <c r="Q25" s="74">
        <v>0.88586956521739135</v>
      </c>
      <c r="R25" s="430">
        <v>0.24187230708969665</v>
      </c>
      <c r="S25" s="69">
        <v>0.74114774114774118</v>
      </c>
      <c r="T25" s="74" t="s">
        <v>114</v>
      </c>
      <c r="U25" s="759" t="s">
        <v>114</v>
      </c>
      <c r="V25" s="69">
        <v>0.82527922149729072</v>
      </c>
      <c r="W25" s="74" t="s">
        <v>114</v>
      </c>
      <c r="X25" s="759" t="s">
        <v>114</v>
      </c>
      <c r="Y25" s="74">
        <v>0.8164595973687222</v>
      </c>
      <c r="Z25" s="74" t="s">
        <v>114</v>
      </c>
      <c r="AA25" s="764" t="s">
        <v>114</v>
      </c>
    </row>
    <row r="26" spans="1:27" ht="15" customHeight="1" thickBot="1" x14ac:dyDescent="0.3">
      <c r="A26" s="58"/>
      <c r="B26" s="949"/>
      <c r="C26" s="434" t="s">
        <v>24</v>
      </c>
      <c r="D26" s="455">
        <v>0.3</v>
      </c>
      <c r="E26" s="455">
        <v>0.16666666666666666</v>
      </c>
      <c r="F26" s="425">
        <v>13.333333333333334</v>
      </c>
      <c r="G26" s="456">
        <v>0.3</v>
      </c>
      <c r="H26" s="455" t="s">
        <v>114</v>
      </c>
      <c r="I26" s="761" t="s">
        <v>114</v>
      </c>
      <c r="J26" s="456">
        <v>0.4</v>
      </c>
      <c r="K26" s="455" t="s">
        <v>114</v>
      </c>
      <c r="L26" s="761" t="s">
        <v>114</v>
      </c>
      <c r="M26" s="455">
        <v>0.75038833607603694</v>
      </c>
      <c r="N26" s="455" t="s">
        <v>114</v>
      </c>
      <c r="O26" s="766" t="s">
        <v>114</v>
      </c>
      <c r="P26" s="455">
        <v>0.7</v>
      </c>
      <c r="Q26" s="455">
        <v>0.83333333333333337</v>
      </c>
      <c r="R26" s="425">
        <v>-13.333333333333341</v>
      </c>
      <c r="S26" s="456">
        <v>0.7</v>
      </c>
      <c r="T26" s="455" t="s">
        <v>114</v>
      </c>
      <c r="U26" s="761" t="s">
        <v>114</v>
      </c>
      <c r="V26" s="456">
        <v>0.6</v>
      </c>
      <c r="W26" s="455" t="s">
        <v>114</v>
      </c>
      <c r="X26" s="761" t="s">
        <v>114</v>
      </c>
      <c r="Y26" s="455">
        <v>0.24961166392396303</v>
      </c>
      <c r="Z26" s="455" t="s">
        <v>114</v>
      </c>
      <c r="AA26" s="766" t="s">
        <v>114</v>
      </c>
    </row>
    <row r="27" spans="1:27" ht="15" customHeight="1" thickBot="1" x14ac:dyDescent="0.3">
      <c r="A27" s="58"/>
      <c r="B27" s="952" t="s">
        <v>50</v>
      </c>
      <c r="C27" s="952"/>
      <c r="D27" s="24">
        <v>0.12976664769493454</v>
      </c>
      <c r="E27" s="24">
        <v>0.12926692781197538</v>
      </c>
      <c r="F27" s="464">
        <v>4.9971988295915981E-2</v>
      </c>
      <c r="G27" s="24">
        <v>0.46592752839372636</v>
      </c>
      <c r="H27" s="24" t="s">
        <v>114</v>
      </c>
      <c r="I27" s="768" t="s">
        <v>114</v>
      </c>
      <c r="J27" s="24">
        <v>0.42079040545711921</v>
      </c>
      <c r="K27" s="24" t="s">
        <v>114</v>
      </c>
      <c r="L27" s="768" t="s">
        <v>114</v>
      </c>
      <c r="M27" s="24">
        <v>0.52003150384810515</v>
      </c>
      <c r="N27" s="24" t="s">
        <v>114</v>
      </c>
      <c r="O27" s="768" t="s">
        <v>114</v>
      </c>
      <c r="P27" s="24">
        <v>0.87023335230506549</v>
      </c>
      <c r="Q27" s="24">
        <v>0.87073307218802465</v>
      </c>
      <c r="R27" s="464">
        <v>-4.9971988295915981E-2</v>
      </c>
      <c r="S27" s="24">
        <v>0.53407247160627369</v>
      </c>
      <c r="T27" s="24" t="s">
        <v>114</v>
      </c>
      <c r="U27" s="768" t="s">
        <v>114</v>
      </c>
      <c r="V27" s="24">
        <v>0.57920959454288079</v>
      </c>
      <c r="W27" s="24" t="s">
        <v>114</v>
      </c>
      <c r="X27" s="768" t="s">
        <v>114</v>
      </c>
      <c r="Y27" s="24">
        <v>0.47996849615189485</v>
      </c>
      <c r="Z27" s="24" t="s">
        <v>114</v>
      </c>
      <c r="AA27" s="772" t="s">
        <v>114</v>
      </c>
    </row>
    <row r="28" spans="1:27" ht="15" customHeight="1" thickBot="1" x14ac:dyDescent="0.3">
      <c r="A28" s="58"/>
      <c r="B28" s="945" t="s">
        <v>51</v>
      </c>
      <c r="C28" s="946"/>
      <c r="D28" s="52">
        <v>0.12258643915581499</v>
      </c>
      <c r="E28" s="52">
        <v>0.12869955156950671</v>
      </c>
      <c r="F28" s="470">
        <v>-0.61131124136917236</v>
      </c>
      <c r="G28" s="486">
        <v>0.43777388255915861</v>
      </c>
      <c r="H28" s="52" t="s">
        <v>114</v>
      </c>
      <c r="I28" s="769" t="s">
        <v>114</v>
      </c>
      <c r="J28" s="486">
        <v>0.41961473118606091</v>
      </c>
      <c r="K28" s="52" t="s">
        <v>114</v>
      </c>
      <c r="L28" s="769" t="s">
        <v>114</v>
      </c>
      <c r="M28" s="52">
        <v>0.45627395392841041</v>
      </c>
      <c r="N28" s="52" t="s">
        <v>114</v>
      </c>
      <c r="O28" s="770" t="s">
        <v>114</v>
      </c>
      <c r="P28" s="52">
        <v>0.87741356084418498</v>
      </c>
      <c r="Q28" s="52">
        <v>0.87130044843049326</v>
      </c>
      <c r="R28" s="470">
        <v>0.61131124136917236</v>
      </c>
      <c r="S28" s="486">
        <v>0.56222611744084139</v>
      </c>
      <c r="T28" s="52" t="s">
        <v>114</v>
      </c>
      <c r="U28" s="769" t="s">
        <v>114</v>
      </c>
      <c r="V28" s="486">
        <v>0.58038526881393915</v>
      </c>
      <c r="W28" s="52" t="s">
        <v>114</v>
      </c>
      <c r="X28" s="769" t="s">
        <v>114</v>
      </c>
      <c r="Y28" s="52">
        <v>0.54372604607158959</v>
      </c>
      <c r="Z28" s="52" t="s">
        <v>114</v>
      </c>
      <c r="AA28" s="773" t="s">
        <v>114</v>
      </c>
    </row>
    <row r="29" spans="1:27" x14ac:dyDescent="0.25">
      <c r="O29" s="771"/>
    </row>
    <row r="33" spans="11:11" x14ac:dyDescent="0.25">
      <c r="K33" s="757"/>
    </row>
    <row r="36" spans="11:11" ht="15" customHeight="1" x14ac:dyDescent="0.25"/>
  </sheetData>
  <mergeCells count="15">
    <mergeCell ref="D3:O3"/>
    <mergeCell ref="P3:AA3"/>
    <mergeCell ref="D4:F4"/>
    <mergeCell ref="G4:I4"/>
    <mergeCell ref="J4:L4"/>
    <mergeCell ref="M4:O4"/>
    <mergeCell ref="P4:R4"/>
    <mergeCell ref="S4:U4"/>
    <mergeCell ref="V4:X4"/>
    <mergeCell ref="Y4:AA4"/>
    <mergeCell ref="B6:B16"/>
    <mergeCell ref="B17:C17"/>
    <mergeCell ref="B18:B26"/>
    <mergeCell ref="B27:C27"/>
    <mergeCell ref="B28:C28"/>
  </mergeCells>
  <conditionalFormatting sqref="F6:F8 I6:I28 L6:L28 F10:F28">
    <cfRule type="cellIs" dxfId="10" priority="3" operator="between">
      <formula>-1</formula>
      <formula>1</formula>
    </cfRule>
  </conditionalFormatting>
  <conditionalFormatting sqref="O6:O28">
    <cfRule type="cellIs" dxfId="9" priority="10" operator="between">
      <formula>-1</formula>
      <formula>1</formula>
    </cfRule>
  </conditionalFormatting>
  <conditionalFormatting sqref="R6:R28 U6:U28 X6:X28">
    <cfRule type="cellIs" dxfId="8" priority="1" operator="between">
      <formula>-1</formula>
      <formula>1</formula>
    </cfRule>
  </conditionalFormatting>
  <conditionalFormatting sqref="AA6:AA28">
    <cfRule type="cellIs" dxfId="7" priority="2" operator="between">
      <formula>-1</formula>
      <formula>1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D01A-1F0F-4F1D-AE90-B1B4E25D5F6E}">
  <dimension ref="A1:O30"/>
  <sheetViews>
    <sheetView showGridLines="0" zoomScale="70" zoomScaleNormal="70" workbookViewId="0">
      <selection activeCell="B1" sqref="B1"/>
    </sheetView>
  </sheetViews>
  <sheetFormatPr baseColWidth="10" defaultColWidth="11.42578125" defaultRowHeight="13.5" x14ac:dyDescent="0.25"/>
  <cols>
    <col min="1" max="1" width="4.140625" style="2" customWidth="1"/>
    <col min="2" max="2" width="15.7109375" style="2" customWidth="1"/>
    <col min="3" max="3" width="22.5703125" style="2" customWidth="1"/>
    <col min="4" max="5" width="11.42578125" style="2"/>
    <col min="6" max="6" width="11.7109375" style="2" customWidth="1"/>
    <col min="7" max="7" width="62" style="2" bestFit="1" customWidth="1"/>
    <col min="8" max="8" width="22.7109375" style="2" bestFit="1" customWidth="1"/>
    <col min="9" max="9" width="14.7109375" style="2" customWidth="1"/>
    <col min="10" max="10" width="14.28515625" style="2" customWidth="1"/>
    <col min="11" max="11" width="11.42578125" style="2"/>
    <col min="12" max="12" width="17" style="2" customWidth="1"/>
    <col min="13" max="13" width="10.7109375" style="2" customWidth="1"/>
    <col min="14" max="14" width="12.7109375" style="2" customWidth="1"/>
    <col min="15" max="16384" width="11.42578125" style="2"/>
  </cols>
  <sheetData>
    <row r="1" spans="1:15" ht="15" x14ac:dyDescent="0.25">
      <c r="B1" s="459"/>
      <c r="C1" s="418"/>
    </row>
    <row r="2" spans="1:15" x14ac:dyDescent="0.25">
      <c r="B2" s="419"/>
    </row>
    <row r="3" spans="1:15" ht="14.25" thickBot="1" x14ac:dyDescent="0.3"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5" ht="30.75" customHeight="1" thickBot="1" x14ac:dyDescent="0.3">
      <c r="C4" s="61"/>
      <c r="D4" s="1000" t="s">
        <v>115</v>
      </c>
      <c r="E4" s="968"/>
      <c r="F4" s="968"/>
      <c r="G4" s="968"/>
      <c r="H4" s="968"/>
      <c r="I4" s="968"/>
      <c r="J4" s="1001"/>
      <c r="K4" s="1001"/>
      <c r="L4" s="1001"/>
      <c r="M4" s="1001"/>
      <c r="N4" s="1002"/>
    </row>
    <row r="5" spans="1:15" ht="41.25" customHeight="1" thickBot="1" x14ac:dyDescent="0.3">
      <c r="C5" s="61"/>
      <c r="D5" s="987" t="s">
        <v>124</v>
      </c>
      <c r="E5" s="978"/>
      <c r="F5" s="979"/>
      <c r="G5" s="508" t="s">
        <v>181</v>
      </c>
      <c r="H5" s="509" t="s">
        <v>125</v>
      </c>
      <c r="I5" s="508" t="s">
        <v>126</v>
      </c>
      <c r="J5" s="510" t="s">
        <v>127</v>
      </c>
      <c r="K5" s="509" t="s">
        <v>128</v>
      </c>
      <c r="L5" s="509" t="s">
        <v>164</v>
      </c>
      <c r="M5" s="509" t="s">
        <v>129</v>
      </c>
      <c r="N5" s="511" t="s">
        <v>31</v>
      </c>
    </row>
    <row r="6" spans="1:15" ht="14.25" thickBot="1" x14ac:dyDescent="0.3">
      <c r="C6" s="62"/>
      <c r="D6" s="451">
        <v>2024</v>
      </c>
      <c r="E6" s="436">
        <v>2023</v>
      </c>
      <c r="F6" s="449" t="s">
        <v>328</v>
      </c>
      <c r="G6" s="1003">
        <v>2024</v>
      </c>
      <c r="H6" s="1004"/>
      <c r="I6" s="1004"/>
      <c r="J6" s="1004"/>
      <c r="K6" s="1004"/>
      <c r="L6" s="1004"/>
      <c r="M6" s="1004"/>
      <c r="N6" s="1005"/>
    </row>
    <row r="7" spans="1:15" ht="13.5" customHeight="1" x14ac:dyDescent="0.25">
      <c r="B7" s="950" t="s">
        <v>175</v>
      </c>
      <c r="C7" s="431" t="s">
        <v>4</v>
      </c>
      <c r="D7" s="446">
        <v>0</v>
      </c>
      <c r="E7" s="446">
        <v>0</v>
      </c>
      <c r="F7" s="447">
        <v>0</v>
      </c>
      <c r="G7" s="491" t="s">
        <v>195</v>
      </c>
      <c r="H7" s="490" t="s">
        <v>42</v>
      </c>
      <c r="I7" s="490" t="s">
        <v>78</v>
      </c>
      <c r="J7" s="490" t="s">
        <v>90</v>
      </c>
      <c r="K7" s="491" t="s">
        <v>118</v>
      </c>
      <c r="L7" s="491" t="s">
        <v>120</v>
      </c>
      <c r="M7" s="492">
        <v>1</v>
      </c>
      <c r="N7" s="614">
        <v>3465000</v>
      </c>
      <c r="O7" s="493"/>
    </row>
    <row r="8" spans="1:15" x14ac:dyDescent="0.25">
      <c r="B8" s="948"/>
      <c r="C8" s="432" t="s">
        <v>5</v>
      </c>
      <c r="D8" s="74">
        <v>0</v>
      </c>
      <c r="E8" s="74">
        <v>0</v>
      </c>
      <c r="F8" s="438">
        <v>0</v>
      </c>
      <c r="G8" s="507" t="s">
        <v>193</v>
      </c>
      <c r="H8" s="506" t="s">
        <v>42</v>
      </c>
      <c r="I8" s="506" t="s">
        <v>78</v>
      </c>
      <c r="J8" s="506" t="s">
        <v>90</v>
      </c>
      <c r="K8" s="507" t="s">
        <v>192</v>
      </c>
      <c r="L8" s="507" t="s">
        <v>120</v>
      </c>
      <c r="M8" s="66">
        <v>72</v>
      </c>
      <c r="N8" s="76">
        <v>47263000</v>
      </c>
      <c r="O8" s="493"/>
    </row>
    <row r="9" spans="1:15" x14ac:dyDescent="0.25">
      <c r="B9" s="948"/>
      <c r="C9" s="433" t="s">
        <v>6</v>
      </c>
      <c r="D9" s="423">
        <v>0</v>
      </c>
      <c r="E9" s="423">
        <v>0</v>
      </c>
      <c r="F9" s="439">
        <v>0</v>
      </c>
      <c r="G9" s="495" t="s">
        <v>193</v>
      </c>
      <c r="H9" s="494" t="s">
        <v>42</v>
      </c>
      <c r="I9" s="494" t="s">
        <v>78</v>
      </c>
      <c r="J9" s="494" t="s">
        <v>90</v>
      </c>
      <c r="K9" s="495" t="s">
        <v>192</v>
      </c>
      <c r="L9" s="495" t="s">
        <v>120</v>
      </c>
      <c r="M9" s="496">
        <v>89</v>
      </c>
      <c r="N9" s="615">
        <v>36937000</v>
      </c>
      <c r="O9" s="493"/>
    </row>
    <row r="10" spans="1:15" x14ac:dyDescent="0.25">
      <c r="B10" s="948"/>
      <c r="C10" s="432" t="s">
        <v>43</v>
      </c>
      <c r="D10" s="74">
        <v>0</v>
      </c>
      <c r="E10" s="74">
        <v>0</v>
      </c>
      <c r="F10" s="438">
        <v>0</v>
      </c>
      <c r="G10" s="507" t="s">
        <v>114</v>
      </c>
      <c r="H10" s="506" t="s">
        <v>114</v>
      </c>
      <c r="I10" s="506" t="s">
        <v>114</v>
      </c>
      <c r="J10" s="506" t="s">
        <v>114</v>
      </c>
      <c r="K10" s="507" t="s">
        <v>114</v>
      </c>
      <c r="L10" s="507" t="s">
        <v>114</v>
      </c>
      <c r="M10" s="66" t="s">
        <v>114</v>
      </c>
      <c r="N10" s="76" t="s">
        <v>114</v>
      </c>
      <c r="O10" s="493"/>
    </row>
    <row r="11" spans="1:15" x14ac:dyDescent="0.25">
      <c r="B11" s="948"/>
      <c r="C11" s="433" t="s">
        <v>8</v>
      </c>
      <c r="D11" s="423">
        <v>0</v>
      </c>
      <c r="E11" s="423">
        <v>0</v>
      </c>
      <c r="F11" s="439">
        <v>0</v>
      </c>
      <c r="G11" s="495" t="s">
        <v>114</v>
      </c>
      <c r="H11" s="494" t="s">
        <v>114</v>
      </c>
      <c r="I11" s="494" t="s">
        <v>114</v>
      </c>
      <c r="J11" s="494" t="s">
        <v>114</v>
      </c>
      <c r="K11" s="495" t="s">
        <v>114</v>
      </c>
      <c r="L11" s="495" t="s">
        <v>114</v>
      </c>
      <c r="M11" s="496" t="s">
        <v>114</v>
      </c>
      <c r="N11" s="615" t="s">
        <v>114</v>
      </c>
      <c r="O11" s="493"/>
    </row>
    <row r="12" spans="1:15" x14ac:dyDescent="0.25">
      <c r="B12" s="948"/>
      <c r="C12" s="432" t="s">
        <v>9</v>
      </c>
      <c r="D12" s="74">
        <v>0.41076551411746937</v>
      </c>
      <c r="E12" s="74">
        <v>0.42</v>
      </c>
      <c r="F12" s="438">
        <v>-0.92344858825306186</v>
      </c>
      <c r="G12" s="507" t="s">
        <v>185</v>
      </c>
      <c r="H12" s="506" t="s">
        <v>42</v>
      </c>
      <c r="I12" s="506" t="s">
        <v>158</v>
      </c>
      <c r="J12" s="506" t="s">
        <v>90</v>
      </c>
      <c r="K12" s="507" t="s">
        <v>190</v>
      </c>
      <c r="L12" s="507" t="s">
        <v>114</v>
      </c>
      <c r="M12" s="66">
        <v>124</v>
      </c>
      <c r="N12" s="76">
        <v>4076000</v>
      </c>
      <c r="O12" s="493"/>
    </row>
    <row r="13" spans="1:15" x14ac:dyDescent="0.25">
      <c r="B13" s="948"/>
      <c r="C13" s="433" t="s">
        <v>10</v>
      </c>
      <c r="D13" s="423">
        <v>0</v>
      </c>
      <c r="E13" s="423">
        <v>0</v>
      </c>
      <c r="F13" s="439">
        <v>0</v>
      </c>
      <c r="G13" s="495" t="s">
        <v>194</v>
      </c>
      <c r="H13" s="494" t="s">
        <v>42</v>
      </c>
      <c r="I13" s="494" t="s">
        <v>78</v>
      </c>
      <c r="J13" s="494" t="s">
        <v>90</v>
      </c>
      <c r="K13" s="495" t="s">
        <v>118</v>
      </c>
      <c r="L13" s="495" t="s">
        <v>152</v>
      </c>
      <c r="M13" s="496">
        <v>1</v>
      </c>
      <c r="N13" s="615">
        <v>59334</v>
      </c>
      <c r="O13" s="493"/>
    </row>
    <row r="14" spans="1:15" x14ac:dyDescent="0.25">
      <c r="B14" s="948"/>
      <c r="C14" s="432" t="s">
        <v>11</v>
      </c>
      <c r="D14" s="74">
        <v>0</v>
      </c>
      <c r="E14" s="74">
        <v>0</v>
      </c>
      <c r="F14" s="438">
        <v>0</v>
      </c>
      <c r="G14" s="507" t="s">
        <v>189</v>
      </c>
      <c r="H14" s="506" t="s">
        <v>42</v>
      </c>
      <c r="I14" s="506" t="s">
        <v>78</v>
      </c>
      <c r="J14" s="506" t="s">
        <v>90</v>
      </c>
      <c r="K14" s="507" t="s">
        <v>190</v>
      </c>
      <c r="L14" s="507" t="s">
        <v>152</v>
      </c>
      <c r="M14" s="66">
        <v>10</v>
      </c>
      <c r="N14" s="76">
        <v>835000</v>
      </c>
      <c r="O14" s="493"/>
    </row>
    <row r="15" spans="1:15" x14ac:dyDescent="0.25">
      <c r="B15" s="948"/>
      <c r="C15" s="433" t="s">
        <v>46</v>
      </c>
      <c r="D15" s="423">
        <v>0.63439871234766609</v>
      </c>
      <c r="E15" s="423">
        <v>0.55000000000000004</v>
      </c>
      <c r="F15" s="439">
        <v>8.4398712347666045</v>
      </c>
      <c r="G15" s="495" t="s">
        <v>182</v>
      </c>
      <c r="H15" s="494" t="s">
        <v>191</v>
      </c>
      <c r="I15" s="494" t="s">
        <v>158</v>
      </c>
      <c r="J15" s="494" t="s">
        <v>90</v>
      </c>
      <c r="K15" s="495" t="s">
        <v>192</v>
      </c>
      <c r="L15" s="495" t="s">
        <v>114</v>
      </c>
      <c r="M15" s="496">
        <v>1200</v>
      </c>
      <c r="N15" s="615">
        <v>55623000</v>
      </c>
      <c r="O15" s="493"/>
    </row>
    <row r="16" spans="1:15" x14ac:dyDescent="0.25">
      <c r="A16" s="61"/>
      <c r="B16" s="951"/>
      <c r="C16" s="432" t="s">
        <v>13</v>
      </c>
      <c r="D16" s="74">
        <v>0.44721770487166795</v>
      </c>
      <c r="E16" s="74">
        <v>0.42</v>
      </c>
      <c r="F16" s="438">
        <v>2.7217704871667969</v>
      </c>
      <c r="G16" s="507" t="s">
        <v>189</v>
      </c>
      <c r="H16" s="506" t="s">
        <v>42</v>
      </c>
      <c r="I16" s="506" t="s">
        <v>78</v>
      </c>
      <c r="J16" s="506" t="s">
        <v>90</v>
      </c>
      <c r="K16" s="507" t="s">
        <v>190</v>
      </c>
      <c r="L16" s="507" t="s">
        <v>152</v>
      </c>
      <c r="M16" s="66">
        <v>619</v>
      </c>
      <c r="N16" s="76">
        <v>15532000</v>
      </c>
      <c r="O16" s="493"/>
    </row>
    <row r="17" spans="1:15" ht="14.25" thickBot="1" x14ac:dyDescent="0.3">
      <c r="A17" s="61"/>
      <c r="B17" s="949"/>
      <c r="C17" s="434" t="s">
        <v>14</v>
      </c>
      <c r="D17" s="455">
        <v>0</v>
      </c>
      <c r="E17" s="455">
        <v>0</v>
      </c>
      <c r="F17" s="440">
        <v>0</v>
      </c>
      <c r="G17" s="512" t="s">
        <v>165</v>
      </c>
      <c r="H17" s="497" t="s">
        <v>42</v>
      </c>
      <c r="I17" s="497" t="s">
        <v>78</v>
      </c>
      <c r="J17" s="497" t="s">
        <v>92</v>
      </c>
      <c r="K17" s="498" t="s">
        <v>192</v>
      </c>
      <c r="L17" s="499" t="s">
        <v>152</v>
      </c>
      <c r="M17" s="16">
        <v>2</v>
      </c>
      <c r="N17" s="49">
        <v>479000</v>
      </c>
      <c r="O17" s="493"/>
    </row>
    <row r="18" spans="1:15" ht="14.25" customHeight="1" thickBot="1" x14ac:dyDescent="0.3">
      <c r="A18" s="61"/>
      <c r="B18" s="952" t="s">
        <v>175</v>
      </c>
      <c r="C18" s="952"/>
      <c r="D18" s="24">
        <v>0</v>
      </c>
      <c r="E18" s="24">
        <v>0</v>
      </c>
      <c r="F18" s="464">
        <v>0</v>
      </c>
      <c r="G18" s="500" t="s">
        <v>196</v>
      </c>
      <c r="H18" s="501" t="s">
        <v>42</v>
      </c>
      <c r="I18" s="502" t="s">
        <v>78</v>
      </c>
      <c r="J18" s="501" t="s">
        <v>90</v>
      </c>
      <c r="K18" s="502" t="s">
        <v>192</v>
      </c>
      <c r="L18" s="503" t="s">
        <v>152</v>
      </c>
      <c r="M18" s="501">
        <v>1667</v>
      </c>
      <c r="N18" s="616">
        <v>71349000</v>
      </c>
      <c r="O18" s="493"/>
    </row>
    <row r="19" spans="1:15" ht="13.5" customHeight="1" x14ac:dyDescent="0.25">
      <c r="A19" s="61"/>
      <c r="B19" s="947" t="s">
        <v>47</v>
      </c>
      <c r="C19" s="435" t="s">
        <v>16</v>
      </c>
      <c r="D19" s="446">
        <v>0.42041610847537914</v>
      </c>
      <c r="E19" s="446">
        <v>0.4</v>
      </c>
      <c r="F19" s="482">
        <v>2.0416108475379113</v>
      </c>
      <c r="G19" s="491" t="s">
        <v>182</v>
      </c>
      <c r="H19" s="490" t="s">
        <v>191</v>
      </c>
      <c r="I19" s="490" t="s">
        <v>158</v>
      </c>
      <c r="J19" s="490" t="s">
        <v>90</v>
      </c>
      <c r="K19" s="491" t="s">
        <v>192</v>
      </c>
      <c r="L19" s="504" t="s">
        <v>114</v>
      </c>
      <c r="M19" s="492">
        <v>1234</v>
      </c>
      <c r="N19" s="614">
        <v>4919638</v>
      </c>
      <c r="O19" s="493"/>
    </row>
    <row r="20" spans="1:15" x14ac:dyDescent="0.25">
      <c r="A20" s="61"/>
      <c r="B20" s="951"/>
      <c r="C20" s="432" t="s">
        <v>17</v>
      </c>
      <c r="D20" s="74">
        <v>0.42417249289927894</v>
      </c>
      <c r="E20" s="74">
        <v>0.42</v>
      </c>
      <c r="F20" s="438">
        <v>0.41724928992789567</v>
      </c>
      <c r="G20" s="507" t="s">
        <v>183</v>
      </c>
      <c r="H20" s="506" t="s">
        <v>42</v>
      </c>
      <c r="I20" s="506" t="s">
        <v>78</v>
      </c>
      <c r="J20" s="506" t="s">
        <v>90</v>
      </c>
      <c r="K20" s="507" t="s">
        <v>192</v>
      </c>
      <c r="L20" s="507" t="s">
        <v>152</v>
      </c>
      <c r="M20" s="66">
        <v>712</v>
      </c>
      <c r="N20" s="76">
        <v>370537</v>
      </c>
      <c r="O20" s="493"/>
    </row>
    <row r="21" spans="1:15" x14ac:dyDescent="0.25">
      <c r="A21" s="61"/>
      <c r="B21" s="951"/>
      <c r="C21" s="433" t="s">
        <v>49</v>
      </c>
      <c r="D21" s="423">
        <v>0.53627285608258557</v>
      </c>
      <c r="E21" s="423">
        <v>0.53</v>
      </c>
      <c r="F21" s="439">
        <v>0.62728560825855428</v>
      </c>
      <c r="G21" s="495" t="s">
        <v>184</v>
      </c>
      <c r="H21" s="494" t="s">
        <v>42</v>
      </c>
      <c r="I21" s="494" t="s">
        <v>78</v>
      </c>
      <c r="J21" s="494" t="s">
        <v>90</v>
      </c>
      <c r="K21" s="495" t="s">
        <v>192</v>
      </c>
      <c r="L21" s="495" t="s">
        <v>152</v>
      </c>
      <c r="M21" s="496">
        <v>2029</v>
      </c>
      <c r="N21" s="615"/>
      <c r="O21" s="493"/>
    </row>
    <row r="22" spans="1:15" x14ac:dyDescent="0.25">
      <c r="A22" s="61"/>
      <c r="B22" s="951"/>
      <c r="C22" s="432" t="s">
        <v>19</v>
      </c>
      <c r="D22" s="74">
        <v>0.73763870294311196</v>
      </c>
      <c r="E22" s="74">
        <v>0.7</v>
      </c>
      <c r="F22" s="438">
        <v>3.7638702943112001</v>
      </c>
      <c r="G22" s="507" t="s">
        <v>185</v>
      </c>
      <c r="H22" s="506" t="s">
        <v>42</v>
      </c>
      <c r="I22" s="506" t="s">
        <v>158</v>
      </c>
      <c r="J22" s="506" t="s">
        <v>90</v>
      </c>
      <c r="K22" s="507" t="s">
        <v>190</v>
      </c>
      <c r="L22" s="507" t="s">
        <v>114</v>
      </c>
      <c r="M22" s="66">
        <v>771</v>
      </c>
      <c r="N22" s="76">
        <v>254069</v>
      </c>
      <c r="O22" s="493"/>
    </row>
    <row r="23" spans="1:15" x14ac:dyDescent="0.25">
      <c r="A23" s="61"/>
      <c r="B23" s="951"/>
      <c r="C23" s="433" t="s">
        <v>20</v>
      </c>
      <c r="D23" s="423">
        <v>0.40317884203922072</v>
      </c>
      <c r="E23" s="423">
        <v>0.41</v>
      </c>
      <c r="F23" s="439">
        <v>-0.68211579607792561</v>
      </c>
      <c r="G23" s="495" t="s">
        <v>186</v>
      </c>
      <c r="H23" s="494" t="s">
        <v>42</v>
      </c>
      <c r="I23" s="494" t="s">
        <v>158</v>
      </c>
      <c r="J23" s="494" t="s">
        <v>90</v>
      </c>
      <c r="K23" s="495" t="s">
        <v>192</v>
      </c>
      <c r="L23" s="495" t="s">
        <v>114</v>
      </c>
      <c r="M23" s="496">
        <v>1273</v>
      </c>
      <c r="N23" s="615">
        <v>3176385</v>
      </c>
      <c r="O23" s="493"/>
    </row>
    <row r="24" spans="1:15" x14ac:dyDescent="0.25">
      <c r="A24" s="61"/>
      <c r="B24" s="951"/>
      <c r="C24" s="432" t="s">
        <v>21</v>
      </c>
      <c r="D24" s="74">
        <v>0.46955863068815823</v>
      </c>
      <c r="E24" s="74">
        <v>0.49</v>
      </c>
      <c r="F24" s="438">
        <v>-2.0441369311841759</v>
      </c>
      <c r="G24" s="507" t="s">
        <v>186</v>
      </c>
      <c r="H24" s="506" t="s">
        <v>42</v>
      </c>
      <c r="I24" s="506" t="s">
        <v>158</v>
      </c>
      <c r="J24" s="506" t="s">
        <v>90</v>
      </c>
      <c r="K24" s="507" t="s">
        <v>192</v>
      </c>
      <c r="L24" s="507" t="s">
        <v>114</v>
      </c>
      <c r="M24" s="66">
        <v>1513</v>
      </c>
      <c r="N24" s="76">
        <v>18840343</v>
      </c>
      <c r="O24" s="493"/>
    </row>
    <row r="25" spans="1:15" x14ac:dyDescent="0.25">
      <c r="A25" s="61"/>
      <c r="B25" s="951"/>
      <c r="C25" s="433" t="s">
        <v>22</v>
      </c>
      <c r="D25" s="423">
        <v>0.23819830455670882</v>
      </c>
      <c r="E25" s="423">
        <v>0.22</v>
      </c>
      <c r="F25" s="439">
        <v>1.8198304556708815</v>
      </c>
      <c r="G25" s="495" t="s">
        <v>185</v>
      </c>
      <c r="H25" s="494" t="s">
        <v>42</v>
      </c>
      <c r="I25" s="494" t="s">
        <v>158</v>
      </c>
      <c r="J25" s="494" t="s">
        <v>90</v>
      </c>
      <c r="K25" s="495" t="s">
        <v>190</v>
      </c>
      <c r="L25" s="495" t="s">
        <v>114</v>
      </c>
      <c r="M25" s="496">
        <v>1230</v>
      </c>
      <c r="N25" s="615">
        <v>9614746</v>
      </c>
      <c r="O25" s="493"/>
    </row>
    <row r="26" spans="1:15" x14ac:dyDescent="0.25">
      <c r="A26" s="61"/>
      <c r="B26" s="951"/>
      <c r="C26" s="432" t="s">
        <v>23</v>
      </c>
      <c r="D26" s="74">
        <v>0.55617868595719289</v>
      </c>
      <c r="E26" s="74">
        <v>0.56999999999999995</v>
      </c>
      <c r="F26" s="438">
        <v>-1.3821314042807065</v>
      </c>
      <c r="G26" s="507" t="s">
        <v>187</v>
      </c>
      <c r="H26" s="506" t="s">
        <v>191</v>
      </c>
      <c r="I26" s="506" t="s">
        <v>78</v>
      </c>
      <c r="J26" s="506" t="s">
        <v>90</v>
      </c>
      <c r="K26" s="507" t="s">
        <v>118</v>
      </c>
      <c r="L26" s="507" t="s">
        <v>152</v>
      </c>
      <c r="M26" s="66">
        <v>1858</v>
      </c>
      <c r="N26" s="76">
        <v>2435874</v>
      </c>
      <c r="O26" s="493"/>
    </row>
    <row r="27" spans="1:15" ht="14.25" thickBot="1" x14ac:dyDescent="0.3">
      <c r="A27" s="61"/>
      <c r="B27" s="949"/>
      <c r="C27" s="434" t="s">
        <v>24</v>
      </c>
      <c r="D27" s="455">
        <v>0</v>
      </c>
      <c r="E27" s="455">
        <v>0</v>
      </c>
      <c r="F27" s="440">
        <v>0</v>
      </c>
      <c r="G27" s="513" t="s">
        <v>188</v>
      </c>
      <c r="H27" s="497" t="s">
        <v>177</v>
      </c>
      <c r="I27" s="497" t="s">
        <v>78</v>
      </c>
      <c r="J27" s="497" t="s">
        <v>90</v>
      </c>
      <c r="K27" s="498" t="s">
        <v>192</v>
      </c>
      <c r="L27" s="499" t="s">
        <v>120</v>
      </c>
      <c r="M27" s="505">
        <v>4</v>
      </c>
      <c r="N27" s="617">
        <v>12434</v>
      </c>
      <c r="O27" s="493"/>
    </row>
    <row r="28" spans="1:15" ht="14.25" customHeight="1" thickBot="1" x14ac:dyDescent="0.3">
      <c r="A28" s="61"/>
      <c r="B28" s="952" t="s">
        <v>50</v>
      </c>
      <c r="C28" s="952"/>
      <c r="D28" s="24">
        <v>0</v>
      </c>
      <c r="E28" s="24">
        <v>0</v>
      </c>
      <c r="F28" s="464">
        <v>0</v>
      </c>
      <c r="G28" s="427" t="s">
        <v>197</v>
      </c>
      <c r="H28" s="427" t="s">
        <v>191</v>
      </c>
      <c r="I28" s="427" t="s">
        <v>78</v>
      </c>
      <c r="J28" s="515" t="s">
        <v>90</v>
      </c>
      <c r="K28" s="427" t="s">
        <v>192</v>
      </c>
      <c r="L28" s="427" t="s">
        <v>152</v>
      </c>
      <c r="M28" s="26">
        <v>6269</v>
      </c>
      <c r="N28" s="618">
        <v>8536515</v>
      </c>
      <c r="O28" s="493"/>
    </row>
    <row r="29" spans="1:15" ht="14.25" thickBot="1" x14ac:dyDescent="0.3">
      <c r="A29" s="61"/>
      <c r="B29" s="945" t="s">
        <v>51</v>
      </c>
      <c r="C29" s="946"/>
      <c r="D29" s="52">
        <v>0</v>
      </c>
      <c r="E29" s="52">
        <v>0</v>
      </c>
      <c r="F29" s="470">
        <v>0</v>
      </c>
      <c r="G29" s="514" t="s">
        <v>197</v>
      </c>
      <c r="H29" s="514" t="s">
        <v>191</v>
      </c>
      <c r="I29" s="514" t="s">
        <v>78</v>
      </c>
      <c r="J29" s="514" t="s">
        <v>90</v>
      </c>
      <c r="K29" s="514" t="s">
        <v>192</v>
      </c>
      <c r="L29" s="516" t="s">
        <v>152</v>
      </c>
      <c r="M29" s="471">
        <v>7791</v>
      </c>
      <c r="N29" s="619">
        <v>78389515</v>
      </c>
      <c r="O29" s="493"/>
    </row>
    <row r="30" spans="1:15" x14ac:dyDescent="0.25">
      <c r="B30" s="457"/>
      <c r="C30" s="457"/>
      <c r="D30" s="458"/>
      <c r="E30" s="458"/>
      <c r="F30" s="458"/>
      <c r="G30" s="458"/>
      <c r="H30" s="458"/>
      <c r="I30" s="458"/>
    </row>
  </sheetData>
  <mergeCells count="8">
    <mergeCell ref="B28:C28"/>
    <mergeCell ref="B29:C29"/>
    <mergeCell ref="B19:B27"/>
    <mergeCell ref="D4:N4"/>
    <mergeCell ref="D5:F5"/>
    <mergeCell ref="G6:N6"/>
    <mergeCell ref="B7:B17"/>
    <mergeCell ref="B18:C18"/>
  </mergeCells>
  <conditionalFormatting sqref="F7:F29">
    <cfRule type="cellIs" dxfId="6" priority="3" operator="between">
      <formula>-1</formula>
      <formula>1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218C-D6A1-4DE6-869B-05E277BAD32B}">
  <dimension ref="A1:BI90"/>
  <sheetViews>
    <sheetView showGridLines="0" zoomScale="70" zoomScaleNormal="70" workbookViewId="0">
      <selection activeCell="B1" sqref="B1"/>
    </sheetView>
  </sheetViews>
  <sheetFormatPr baseColWidth="10" defaultColWidth="11.42578125" defaultRowHeight="13.5" x14ac:dyDescent="0.25"/>
  <cols>
    <col min="1" max="1" width="4.140625" style="2" customWidth="1"/>
    <col min="2" max="2" width="15.7109375" style="2" customWidth="1"/>
    <col min="3" max="3" width="21.7109375" style="2" bestFit="1" customWidth="1"/>
    <col min="4" max="5" width="11.28515625" style="2" customWidth="1"/>
    <col min="6" max="6" width="11.7109375" style="2" customWidth="1"/>
    <col min="7" max="8" width="11.28515625" style="2" customWidth="1"/>
    <col min="9" max="9" width="11.7109375" style="2" customWidth="1"/>
    <col min="10" max="11" width="11.28515625" style="2" customWidth="1"/>
    <col min="12" max="12" width="11.7109375" style="2" customWidth="1"/>
    <col min="13" max="14" width="11.28515625" style="2" customWidth="1"/>
    <col min="15" max="15" width="11.7109375" style="2" customWidth="1"/>
    <col min="16" max="29" width="11.5703125" style="2" customWidth="1"/>
    <col min="30" max="31" width="12.28515625" style="2" customWidth="1"/>
    <col min="32" max="32" width="15.7109375" style="2" customWidth="1"/>
    <col min="33" max="33" width="21.7109375" style="2" bestFit="1" customWidth="1"/>
    <col min="34" max="35" width="11.28515625" style="2" customWidth="1"/>
    <col min="36" max="36" width="11.7109375" style="2" customWidth="1"/>
    <col min="37" max="38" width="11.28515625" style="2" customWidth="1"/>
    <col min="39" max="39" width="11.7109375" style="2" customWidth="1"/>
    <col min="40" max="41" width="11.28515625" style="2" customWidth="1"/>
    <col min="42" max="42" width="11.7109375" style="2" customWidth="1"/>
    <col min="43" max="44" width="11.28515625" style="2" customWidth="1"/>
    <col min="45" max="45" width="11.7109375" style="2" customWidth="1"/>
    <col min="46" max="46" width="11.5703125" style="2" customWidth="1"/>
    <col min="47" max="16384" width="11.42578125" style="2"/>
  </cols>
  <sheetData>
    <row r="1" spans="1:61" ht="15" x14ac:dyDescent="0.25">
      <c r="B1" s="459"/>
      <c r="C1" s="418"/>
    </row>
    <row r="2" spans="1:61" x14ac:dyDescent="0.25">
      <c r="B2" s="419"/>
    </row>
    <row r="3" spans="1:61" x14ac:dyDescent="0.25"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418"/>
      <c r="AL3" s="418"/>
      <c r="AM3" s="418"/>
      <c r="AN3" s="418"/>
      <c r="AO3" s="418"/>
      <c r="AP3" s="418"/>
      <c r="AQ3" s="418"/>
      <c r="AR3" s="418"/>
      <c r="AS3" s="418"/>
      <c r="AT3" s="418"/>
      <c r="AU3" s="418"/>
      <c r="AV3" s="418"/>
      <c r="AW3" s="418"/>
      <c r="AX3" s="418"/>
      <c r="AY3" s="418"/>
      <c r="AZ3" s="418"/>
      <c r="BA3" s="418"/>
      <c r="BB3" s="418"/>
      <c r="BC3" s="418"/>
      <c r="BD3" s="418"/>
      <c r="BE3" s="418"/>
      <c r="BF3" s="418"/>
      <c r="BG3" s="418"/>
      <c r="BH3" s="418"/>
      <c r="BI3" s="418"/>
    </row>
    <row r="4" spans="1:61" ht="30" customHeight="1" thickBot="1" x14ac:dyDescent="0.3">
      <c r="C4" s="61"/>
      <c r="D4" s="1006" t="s">
        <v>332</v>
      </c>
      <c r="E4" s="981"/>
      <c r="F4" s="981"/>
      <c r="G4" s="981"/>
      <c r="H4" s="981"/>
      <c r="I4" s="981"/>
      <c r="J4" s="981"/>
      <c r="K4" s="981"/>
      <c r="L4" s="981"/>
      <c r="M4" s="981"/>
      <c r="N4" s="981"/>
      <c r="O4" s="1007"/>
    </row>
    <row r="5" spans="1:61" ht="22.5" customHeight="1" thickBot="1" x14ac:dyDescent="0.3">
      <c r="C5" s="61"/>
      <c r="D5" s="987" t="s">
        <v>130</v>
      </c>
      <c r="E5" s="978"/>
      <c r="F5" s="986"/>
      <c r="G5" s="977" t="s">
        <v>121</v>
      </c>
      <c r="H5" s="978"/>
      <c r="I5" s="979"/>
      <c r="J5" s="978" t="s">
        <v>131</v>
      </c>
      <c r="K5" s="978"/>
      <c r="L5" s="978"/>
      <c r="M5" s="977" t="s">
        <v>33</v>
      </c>
      <c r="N5" s="978"/>
      <c r="O5" s="979"/>
    </row>
    <row r="6" spans="1:61" ht="14.25" customHeight="1" thickBot="1" x14ac:dyDescent="0.3">
      <c r="C6" s="62"/>
      <c r="D6" s="448">
        <v>2024</v>
      </c>
      <c r="E6" s="436">
        <v>2023</v>
      </c>
      <c r="F6" s="449" t="s">
        <v>328</v>
      </c>
      <c r="G6" s="436">
        <v>2024</v>
      </c>
      <c r="H6" s="436">
        <v>2023</v>
      </c>
      <c r="I6" s="449" t="s">
        <v>328</v>
      </c>
      <c r="J6" s="436">
        <v>2024</v>
      </c>
      <c r="K6" s="436">
        <v>2023</v>
      </c>
      <c r="L6" s="449" t="s">
        <v>328</v>
      </c>
      <c r="M6" s="436">
        <v>2024</v>
      </c>
      <c r="N6" s="436">
        <v>2023</v>
      </c>
      <c r="O6" s="450" t="s">
        <v>328</v>
      </c>
    </row>
    <row r="7" spans="1:61" ht="13.5" customHeight="1" x14ac:dyDescent="0.25">
      <c r="B7" s="950" t="s">
        <v>175</v>
      </c>
      <c r="C7" s="431" t="s">
        <v>4</v>
      </c>
      <c r="D7" s="519">
        <v>0</v>
      </c>
      <c r="E7" s="519" t="s">
        <v>114</v>
      </c>
      <c r="F7" s="785" t="s">
        <v>114</v>
      </c>
      <c r="G7" s="453" t="s">
        <v>114</v>
      </c>
      <c r="H7" s="446" t="s">
        <v>114</v>
      </c>
      <c r="I7" s="786" t="s">
        <v>114</v>
      </c>
      <c r="J7" s="492">
        <v>0</v>
      </c>
      <c r="K7" s="519" t="s">
        <v>114</v>
      </c>
      <c r="L7" s="785" t="s">
        <v>114</v>
      </c>
      <c r="M7" s="453" t="s">
        <v>114</v>
      </c>
      <c r="N7" s="453" t="s">
        <v>114</v>
      </c>
      <c r="O7" s="787" t="s">
        <v>114</v>
      </c>
    </row>
    <row r="8" spans="1:61" x14ac:dyDescent="0.25">
      <c r="B8" s="948"/>
      <c r="C8" s="432" t="s">
        <v>5</v>
      </c>
      <c r="D8" s="71">
        <v>0</v>
      </c>
      <c r="E8" s="71" t="s">
        <v>114</v>
      </c>
      <c r="F8" s="788" t="s">
        <v>114</v>
      </c>
      <c r="G8" s="69" t="s">
        <v>114</v>
      </c>
      <c r="H8" s="74" t="s">
        <v>114</v>
      </c>
      <c r="I8" s="789" t="s">
        <v>114</v>
      </c>
      <c r="J8" s="66">
        <v>0</v>
      </c>
      <c r="K8" s="71" t="s">
        <v>114</v>
      </c>
      <c r="L8" s="788" t="s">
        <v>114</v>
      </c>
      <c r="M8" s="69" t="s">
        <v>114</v>
      </c>
      <c r="N8" s="69" t="s">
        <v>114</v>
      </c>
      <c r="O8" s="789" t="s">
        <v>114</v>
      </c>
    </row>
    <row r="9" spans="1:61" x14ac:dyDescent="0.25">
      <c r="B9" s="948"/>
      <c r="C9" s="433" t="s">
        <v>6</v>
      </c>
      <c r="D9" s="517">
        <v>0</v>
      </c>
      <c r="E9" s="517" t="s">
        <v>114</v>
      </c>
      <c r="F9" s="790" t="s">
        <v>114</v>
      </c>
      <c r="G9" s="454" t="s">
        <v>114</v>
      </c>
      <c r="H9" s="423" t="s">
        <v>114</v>
      </c>
      <c r="I9" s="791" t="s">
        <v>114</v>
      </c>
      <c r="J9" s="496">
        <v>0</v>
      </c>
      <c r="K9" s="517" t="s">
        <v>114</v>
      </c>
      <c r="L9" s="790" t="s">
        <v>114</v>
      </c>
      <c r="M9" s="454" t="s">
        <v>114</v>
      </c>
      <c r="N9" s="454" t="s">
        <v>114</v>
      </c>
      <c r="O9" s="791" t="s">
        <v>114</v>
      </c>
    </row>
    <row r="10" spans="1:61" x14ac:dyDescent="0.25">
      <c r="B10" s="948"/>
      <c r="C10" s="432" t="s">
        <v>43</v>
      </c>
      <c r="D10" s="71">
        <v>0</v>
      </c>
      <c r="E10" s="71" t="s">
        <v>114</v>
      </c>
      <c r="F10" s="788" t="s">
        <v>114</v>
      </c>
      <c r="G10" s="69" t="s">
        <v>114</v>
      </c>
      <c r="H10" s="74" t="s">
        <v>114</v>
      </c>
      <c r="I10" s="789" t="s">
        <v>114</v>
      </c>
      <c r="J10" s="66">
        <v>0</v>
      </c>
      <c r="K10" s="71" t="s">
        <v>114</v>
      </c>
      <c r="L10" s="788" t="s">
        <v>114</v>
      </c>
      <c r="M10" s="69" t="s">
        <v>114</v>
      </c>
      <c r="N10" s="69" t="s">
        <v>114</v>
      </c>
      <c r="O10" s="789" t="s">
        <v>114</v>
      </c>
    </row>
    <row r="11" spans="1:61" x14ac:dyDescent="0.25">
      <c r="B11" s="948"/>
      <c r="C11" s="433" t="s">
        <v>8</v>
      </c>
      <c r="D11" s="517">
        <v>0</v>
      </c>
      <c r="E11" s="517" t="s">
        <v>114</v>
      </c>
      <c r="F11" s="790" t="s">
        <v>114</v>
      </c>
      <c r="G11" s="454" t="s">
        <v>114</v>
      </c>
      <c r="H11" s="423" t="s">
        <v>114</v>
      </c>
      <c r="I11" s="791" t="s">
        <v>114</v>
      </c>
      <c r="J11" s="496">
        <v>0</v>
      </c>
      <c r="K11" s="517" t="s">
        <v>114</v>
      </c>
      <c r="L11" s="790" t="s">
        <v>114</v>
      </c>
      <c r="M11" s="454" t="s">
        <v>114</v>
      </c>
      <c r="N11" s="454" t="s">
        <v>114</v>
      </c>
      <c r="O11" s="791" t="s">
        <v>114</v>
      </c>
    </row>
    <row r="12" spans="1:61" x14ac:dyDescent="0.25">
      <c r="B12" s="948"/>
      <c r="C12" s="432" t="s">
        <v>9</v>
      </c>
      <c r="D12" s="71">
        <v>26</v>
      </c>
      <c r="E12" s="71">
        <v>93</v>
      </c>
      <c r="F12" s="429">
        <v>-0.72043010752688175</v>
      </c>
      <c r="G12" s="69">
        <v>9.285714285714286E-2</v>
      </c>
      <c r="H12" s="74">
        <v>0.25905292479108633</v>
      </c>
      <c r="I12" s="438">
        <v>-16.619578193394346</v>
      </c>
      <c r="J12" s="66">
        <v>1721</v>
      </c>
      <c r="K12" s="71">
        <v>7184</v>
      </c>
      <c r="L12" s="429">
        <v>-0.7604398663697105</v>
      </c>
      <c r="M12" s="69">
        <v>0.2510576221735959</v>
      </c>
      <c r="N12" s="69">
        <v>0.55889217364244592</v>
      </c>
      <c r="O12" s="438">
        <v>-30.783455146885004</v>
      </c>
    </row>
    <row r="13" spans="1:61" x14ac:dyDescent="0.25">
      <c r="B13" s="948"/>
      <c r="C13" s="433" t="s">
        <v>10</v>
      </c>
      <c r="D13" s="517">
        <v>0</v>
      </c>
      <c r="E13" s="517" t="s">
        <v>114</v>
      </c>
      <c r="F13" s="790" t="s">
        <v>114</v>
      </c>
      <c r="G13" s="454" t="s">
        <v>114</v>
      </c>
      <c r="H13" s="423" t="s">
        <v>114</v>
      </c>
      <c r="I13" s="791" t="s">
        <v>114</v>
      </c>
      <c r="J13" s="496">
        <v>0</v>
      </c>
      <c r="K13" s="517" t="s">
        <v>114</v>
      </c>
      <c r="L13" s="790" t="s">
        <v>114</v>
      </c>
      <c r="M13" s="454" t="s">
        <v>114</v>
      </c>
      <c r="N13" s="454" t="s">
        <v>114</v>
      </c>
      <c r="O13" s="791" t="s">
        <v>114</v>
      </c>
    </row>
    <row r="14" spans="1:61" x14ac:dyDescent="0.25">
      <c r="B14" s="948"/>
      <c r="C14" s="432" t="s">
        <v>11</v>
      </c>
      <c r="D14" s="71">
        <v>0</v>
      </c>
      <c r="E14" s="71" t="s">
        <v>114</v>
      </c>
      <c r="F14" s="788" t="s">
        <v>114</v>
      </c>
      <c r="G14" s="69" t="s">
        <v>114</v>
      </c>
      <c r="H14" s="74" t="s">
        <v>114</v>
      </c>
      <c r="I14" s="789" t="s">
        <v>114</v>
      </c>
      <c r="J14" s="66">
        <v>0</v>
      </c>
      <c r="K14" s="71" t="s">
        <v>114</v>
      </c>
      <c r="L14" s="788" t="s">
        <v>114</v>
      </c>
      <c r="M14" s="69" t="s">
        <v>114</v>
      </c>
      <c r="N14" s="69" t="s">
        <v>114</v>
      </c>
      <c r="O14" s="789" t="s">
        <v>114</v>
      </c>
    </row>
    <row r="15" spans="1:61" x14ac:dyDescent="0.25">
      <c r="B15" s="948"/>
      <c r="C15" s="433" t="s">
        <v>46</v>
      </c>
      <c r="D15" s="517">
        <v>179</v>
      </c>
      <c r="E15" s="517">
        <v>188</v>
      </c>
      <c r="F15" s="420">
        <v>-4.7872340425531915E-2</v>
      </c>
      <c r="G15" s="454">
        <v>0.33457943925233646</v>
      </c>
      <c r="H15" s="423">
        <v>0.31918505942275044</v>
      </c>
      <c r="I15" s="488">
        <v>1.5394379829586025</v>
      </c>
      <c r="J15" s="496">
        <v>39089</v>
      </c>
      <c r="K15" s="517">
        <v>36866</v>
      </c>
      <c r="L15" s="420">
        <v>6.0299462919763465E-2</v>
      </c>
      <c r="M15" s="454">
        <v>0.71209443827081775</v>
      </c>
      <c r="N15" s="454">
        <v>0.7547702890836131</v>
      </c>
      <c r="O15" s="488">
        <v>-4.2675850812795346</v>
      </c>
    </row>
    <row r="16" spans="1:61" x14ac:dyDescent="0.25">
      <c r="A16" s="61"/>
      <c r="B16" s="951"/>
      <c r="C16" s="432" t="s">
        <v>13</v>
      </c>
      <c r="D16" s="71">
        <v>175</v>
      </c>
      <c r="E16" s="71">
        <v>211</v>
      </c>
      <c r="F16" s="429">
        <v>-0.17061611374407584</v>
      </c>
      <c r="G16" s="69">
        <v>0.34791252485089463</v>
      </c>
      <c r="H16" s="74">
        <v>0.3988657844990548</v>
      </c>
      <c r="I16" s="438">
        <v>-5.0953259648160163</v>
      </c>
      <c r="J16" s="66">
        <v>24897</v>
      </c>
      <c r="K16" s="71">
        <v>26165</v>
      </c>
      <c r="L16" s="429">
        <v>-4.846168545767246E-2</v>
      </c>
      <c r="M16" s="69">
        <v>0.72223833836156881</v>
      </c>
      <c r="N16" s="69">
        <v>0.78758051893323699</v>
      </c>
      <c r="O16" s="438">
        <v>-6.534218057166818</v>
      </c>
    </row>
    <row r="17" spans="1:29" ht="14.25" thickBot="1" x14ac:dyDescent="0.3">
      <c r="A17" s="61"/>
      <c r="B17" s="949"/>
      <c r="C17" s="434" t="s">
        <v>14</v>
      </c>
      <c r="D17" s="520">
        <v>0</v>
      </c>
      <c r="E17" s="520" t="s">
        <v>114</v>
      </c>
      <c r="F17" s="790" t="s">
        <v>114</v>
      </c>
      <c r="G17" s="456" t="s">
        <v>114</v>
      </c>
      <c r="H17" s="455" t="s">
        <v>114</v>
      </c>
      <c r="I17" s="792" t="s">
        <v>114</v>
      </c>
      <c r="J17" s="505">
        <v>0</v>
      </c>
      <c r="K17" s="520" t="s">
        <v>114</v>
      </c>
      <c r="L17" s="790" t="s">
        <v>114</v>
      </c>
      <c r="M17" s="456" t="s">
        <v>114</v>
      </c>
      <c r="N17" s="456" t="s">
        <v>114</v>
      </c>
      <c r="O17" s="792" t="s">
        <v>114</v>
      </c>
    </row>
    <row r="18" spans="1:29" ht="14.25" customHeight="1" thickBot="1" x14ac:dyDescent="0.3">
      <c r="A18" s="61"/>
      <c r="B18" s="952" t="s">
        <v>175</v>
      </c>
      <c r="C18" s="952"/>
      <c r="D18" s="26">
        <v>261</v>
      </c>
      <c r="E18" s="26" t="s">
        <v>114</v>
      </c>
      <c r="F18" s="426" t="s">
        <v>114</v>
      </c>
      <c r="G18" s="24">
        <v>0.31294964028776978</v>
      </c>
      <c r="H18" s="24">
        <v>0</v>
      </c>
      <c r="I18" s="464">
        <v>31.294964028776977</v>
      </c>
      <c r="J18" s="26">
        <v>65707</v>
      </c>
      <c r="K18" s="26" t="s">
        <v>114</v>
      </c>
      <c r="L18" s="426" t="s">
        <v>114</v>
      </c>
      <c r="M18" s="24">
        <v>0.6812615993944986</v>
      </c>
      <c r="N18" s="24">
        <v>0</v>
      </c>
      <c r="O18" s="483">
        <v>68.126159939449863</v>
      </c>
    </row>
    <row r="19" spans="1:29" ht="13.5" customHeight="1" x14ac:dyDescent="0.25">
      <c r="A19" s="61"/>
      <c r="B19" s="947" t="s">
        <v>47</v>
      </c>
      <c r="C19" s="435" t="s">
        <v>16</v>
      </c>
      <c r="D19" s="519">
        <v>193</v>
      </c>
      <c r="E19" s="519">
        <v>243</v>
      </c>
      <c r="F19" s="466">
        <v>-0.20576131687242799</v>
      </c>
      <c r="G19" s="453">
        <v>0.31028938906752412</v>
      </c>
      <c r="H19" s="446">
        <v>0.34664764621968619</v>
      </c>
      <c r="I19" s="482">
        <v>-3.6358257152162068</v>
      </c>
      <c r="J19" s="492">
        <v>55746</v>
      </c>
      <c r="K19" s="519">
        <v>63445</v>
      </c>
      <c r="L19" s="466">
        <v>-0.12134920009457011</v>
      </c>
      <c r="M19" s="453">
        <v>0.72020464323088251</v>
      </c>
      <c r="N19" s="453">
        <v>0.74613964318895465</v>
      </c>
      <c r="O19" s="482">
        <v>-2.5934999958072136</v>
      </c>
    </row>
    <row r="20" spans="1:29" x14ac:dyDescent="0.25">
      <c r="A20" s="61"/>
      <c r="B20" s="951"/>
      <c r="C20" s="432" t="s">
        <v>17</v>
      </c>
      <c r="D20" s="71">
        <v>180</v>
      </c>
      <c r="E20" s="71">
        <v>113</v>
      </c>
      <c r="F20" s="429">
        <v>0.59292035398230092</v>
      </c>
      <c r="G20" s="69">
        <v>0.62717770034843201</v>
      </c>
      <c r="H20" s="74">
        <v>0.34769230769230769</v>
      </c>
      <c r="I20" s="438">
        <v>27.948539265612432</v>
      </c>
      <c r="J20" s="66">
        <v>33818</v>
      </c>
      <c r="K20" s="71">
        <v>15300</v>
      </c>
      <c r="L20" s="429">
        <v>1.2103267973856209</v>
      </c>
      <c r="M20" s="69">
        <v>0.91704856685739078</v>
      </c>
      <c r="N20" s="69">
        <v>0.65117466802860058</v>
      </c>
      <c r="O20" s="438">
        <v>26.58738988287902</v>
      </c>
    </row>
    <row r="21" spans="1:29" x14ac:dyDescent="0.25">
      <c r="A21" s="61"/>
      <c r="B21" s="951"/>
      <c r="C21" s="433" t="s">
        <v>49</v>
      </c>
      <c r="D21" s="517">
        <v>121</v>
      </c>
      <c r="E21" s="517">
        <v>138</v>
      </c>
      <c r="F21" s="420">
        <v>-0.12318840579710146</v>
      </c>
      <c r="G21" s="454">
        <v>0.71597633136094674</v>
      </c>
      <c r="H21" s="423">
        <v>0.69</v>
      </c>
      <c r="I21" s="488">
        <v>2.5976331360946792</v>
      </c>
      <c r="J21" s="496">
        <v>66696</v>
      </c>
      <c r="K21" s="517">
        <v>68530</v>
      </c>
      <c r="L21" s="420">
        <v>-2.6762002042900919E-2</v>
      </c>
      <c r="M21" s="454">
        <v>0.80568239472349057</v>
      </c>
      <c r="N21" s="454">
        <v>0.8171660923172317</v>
      </c>
      <c r="O21" s="488">
        <v>-1.1483697593741127</v>
      </c>
    </row>
    <row r="22" spans="1:29" x14ac:dyDescent="0.25">
      <c r="A22" s="61"/>
      <c r="B22" s="951"/>
      <c r="C22" s="432" t="s">
        <v>19</v>
      </c>
      <c r="D22" s="71">
        <v>207</v>
      </c>
      <c r="E22" s="71">
        <v>201</v>
      </c>
      <c r="F22" s="429">
        <v>2.9850746268656716E-2</v>
      </c>
      <c r="G22" s="69">
        <v>0.63496932515337423</v>
      </c>
      <c r="H22" s="74">
        <v>0.55678670360110805</v>
      </c>
      <c r="I22" s="438">
        <v>7.818262155226618</v>
      </c>
      <c r="J22" s="66">
        <v>31808</v>
      </c>
      <c r="K22" s="71">
        <v>29756</v>
      </c>
      <c r="L22" s="429">
        <v>6.896088183895685E-2</v>
      </c>
      <c r="M22" s="69">
        <v>0.82982442409537971</v>
      </c>
      <c r="N22" s="69">
        <v>0.87843183562614391</v>
      </c>
      <c r="O22" s="438">
        <v>-4.86074115307642</v>
      </c>
    </row>
    <row r="23" spans="1:29" x14ac:dyDescent="0.25">
      <c r="A23" s="61"/>
      <c r="B23" s="951"/>
      <c r="C23" s="433" t="s">
        <v>20</v>
      </c>
      <c r="D23" s="517">
        <v>411</v>
      </c>
      <c r="E23" s="517">
        <v>436</v>
      </c>
      <c r="F23" s="420">
        <v>-5.7339449541284407E-2</v>
      </c>
      <c r="G23" s="454">
        <v>0.35068259385665529</v>
      </c>
      <c r="H23" s="423">
        <v>0.38584070796460179</v>
      </c>
      <c r="I23" s="488">
        <v>-3.5158114107946501</v>
      </c>
      <c r="J23" s="496">
        <v>66066</v>
      </c>
      <c r="K23" s="517">
        <v>73350</v>
      </c>
      <c r="L23" s="420">
        <v>-9.9304703476482611E-2</v>
      </c>
      <c r="M23" s="454">
        <v>0.75902161050539396</v>
      </c>
      <c r="N23" s="454">
        <v>0.80292929624642873</v>
      </c>
      <c r="O23" s="488">
        <v>-4.3907685741034763</v>
      </c>
    </row>
    <row r="24" spans="1:29" x14ac:dyDescent="0.25">
      <c r="A24" s="61"/>
      <c r="B24" s="951"/>
      <c r="C24" s="432" t="s">
        <v>21</v>
      </c>
      <c r="D24" s="71">
        <v>165</v>
      </c>
      <c r="E24" s="71">
        <v>185</v>
      </c>
      <c r="F24" s="429">
        <v>-0.10810810810810811</v>
      </c>
      <c r="G24" s="69">
        <v>0.44594594594594594</v>
      </c>
      <c r="H24" s="74">
        <v>0.44047619047619047</v>
      </c>
      <c r="I24" s="438">
        <v>0.54697554697554773</v>
      </c>
      <c r="J24" s="66">
        <v>62337</v>
      </c>
      <c r="K24" s="71">
        <v>73026</v>
      </c>
      <c r="L24" s="429">
        <v>-0.14637252485416152</v>
      </c>
      <c r="M24" s="69">
        <v>0.71956920732763097</v>
      </c>
      <c r="N24" s="69">
        <v>0.68405867695824041</v>
      </c>
      <c r="O24" s="438">
        <v>3.5510530369390558</v>
      </c>
    </row>
    <row r="25" spans="1:29" x14ac:dyDescent="0.25">
      <c r="A25" s="61"/>
      <c r="B25" s="951"/>
      <c r="C25" s="433" t="s">
        <v>22</v>
      </c>
      <c r="D25" s="517">
        <v>123</v>
      </c>
      <c r="E25" s="517">
        <v>56</v>
      </c>
      <c r="F25" s="420">
        <v>1.1964285714285714</v>
      </c>
      <c r="G25" s="454">
        <v>0.8601398601398601</v>
      </c>
      <c r="H25" s="423">
        <v>0.5490196078431373</v>
      </c>
      <c r="I25" s="488">
        <v>31.11202522967228</v>
      </c>
      <c r="J25" s="496">
        <v>28718</v>
      </c>
      <c r="K25" s="517">
        <v>8977</v>
      </c>
      <c r="L25" s="420">
        <v>2.1990642753703908</v>
      </c>
      <c r="M25" s="454">
        <v>0.96755500151612139</v>
      </c>
      <c r="N25" s="454">
        <v>0.5482137404580153</v>
      </c>
      <c r="O25" s="488">
        <v>41.934126105810613</v>
      </c>
    </row>
    <row r="26" spans="1:29" x14ac:dyDescent="0.25">
      <c r="A26" s="61"/>
      <c r="B26" s="951"/>
      <c r="C26" s="432" t="s">
        <v>23</v>
      </c>
      <c r="D26" s="71">
        <v>389</v>
      </c>
      <c r="E26" s="71">
        <v>387</v>
      </c>
      <c r="F26" s="429">
        <v>5.1679586563307496E-3</v>
      </c>
      <c r="G26" s="69">
        <v>0.57121879588839941</v>
      </c>
      <c r="H26" s="74">
        <v>0.54201680672268904</v>
      </c>
      <c r="I26" s="438">
        <v>2.9201989165710374</v>
      </c>
      <c r="J26" s="66">
        <v>81235</v>
      </c>
      <c r="K26" s="71">
        <v>82636</v>
      </c>
      <c r="L26" s="429">
        <v>-1.6953869984026333E-2</v>
      </c>
      <c r="M26" s="69">
        <v>0.77377720626756208</v>
      </c>
      <c r="N26" s="69">
        <v>0.79440887504566338</v>
      </c>
      <c r="O26" s="438">
        <v>-2.0631668778101298</v>
      </c>
    </row>
    <row r="27" spans="1:29" ht="14.25" thickBot="1" x14ac:dyDescent="0.3">
      <c r="A27" s="61"/>
      <c r="B27" s="949"/>
      <c r="C27" s="434" t="s">
        <v>24</v>
      </c>
      <c r="D27" s="520">
        <v>0</v>
      </c>
      <c r="E27" s="520" t="s">
        <v>114</v>
      </c>
      <c r="F27" s="790" t="s">
        <v>114</v>
      </c>
      <c r="G27" s="456" t="s">
        <v>114</v>
      </c>
      <c r="H27" s="455" t="s">
        <v>114</v>
      </c>
      <c r="I27" s="792" t="s">
        <v>114</v>
      </c>
      <c r="J27" s="505">
        <v>0</v>
      </c>
      <c r="K27" s="520" t="s">
        <v>114</v>
      </c>
      <c r="L27" s="790" t="s">
        <v>114</v>
      </c>
      <c r="M27" s="456" t="s">
        <v>114</v>
      </c>
      <c r="N27" s="456" t="s">
        <v>114</v>
      </c>
      <c r="O27" s="792" t="s">
        <v>114</v>
      </c>
    </row>
    <row r="28" spans="1:29" ht="14.25" thickBot="1" x14ac:dyDescent="0.3">
      <c r="A28" s="61"/>
      <c r="B28" s="952" t="s">
        <v>50</v>
      </c>
      <c r="C28" s="952"/>
      <c r="D28" s="26">
        <v>937</v>
      </c>
      <c r="E28" s="26" t="s">
        <v>114</v>
      </c>
      <c r="F28" s="426" t="s">
        <v>114</v>
      </c>
      <c r="G28" s="24">
        <v>0.47563451776649746</v>
      </c>
      <c r="H28" s="24">
        <v>0</v>
      </c>
      <c r="I28" s="464">
        <v>47.563451776649742</v>
      </c>
      <c r="J28" s="26">
        <v>426424</v>
      </c>
      <c r="K28" s="26" t="s">
        <v>114</v>
      </c>
      <c r="L28" s="426" t="s">
        <v>114</v>
      </c>
      <c r="M28" s="24">
        <v>0.78423814191630969</v>
      </c>
      <c r="N28" s="24">
        <v>0</v>
      </c>
      <c r="O28" s="483">
        <v>78.423814191630967</v>
      </c>
    </row>
    <row r="29" spans="1:29" ht="14.25" thickBot="1" x14ac:dyDescent="0.3">
      <c r="A29" s="61"/>
      <c r="B29" s="945" t="s">
        <v>51</v>
      </c>
      <c r="C29" s="946"/>
      <c r="D29" s="54">
        <v>976</v>
      </c>
      <c r="E29" s="54">
        <v>967</v>
      </c>
      <c r="F29" s="472">
        <v>9.3071354705274046E-3</v>
      </c>
      <c r="G29" s="486">
        <v>0.44444444444444442</v>
      </c>
      <c r="H29" s="52">
        <v>0.44541685859051128</v>
      </c>
      <c r="I29" s="470">
        <v>-9.7241414606685783E-2</v>
      </c>
      <c r="J29" s="54">
        <v>492131</v>
      </c>
      <c r="K29" s="54">
        <v>485235</v>
      </c>
      <c r="L29" s="472">
        <v>1.4211670633816604E-2</v>
      </c>
      <c r="M29" s="52">
        <v>0.76872407027891632</v>
      </c>
      <c r="N29" s="52">
        <v>0.75743527064806615</v>
      </c>
      <c r="O29" s="487">
        <v>1.1288799630850166</v>
      </c>
    </row>
    <row r="30" spans="1:29" x14ac:dyDescent="0.25">
      <c r="B30" s="518"/>
      <c r="C30" s="457"/>
      <c r="F30" s="458"/>
      <c r="G30" s="458"/>
      <c r="H30" s="458"/>
      <c r="I30" s="458"/>
      <c r="L30" s="458"/>
      <c r="M30" s="458"/>
      <c r="N30" s="458"/>
      <c r="O30" s="458"/>
      <c r="Q30" s="457"/>
      <c r="T30" s="458"/>
      <c r="U30" s="458"/>
      <c r="V30" s="458"/>
      <c r="W30" s="458"/>
      <c r="Z30" s="458"/>
      <c r="AA30" s="458"/>
      <c r="AB30" s="458"/>
      <c r="AC30" s="458"/>
    </row>
    <row r="31" spans="1:29" x14ac:dyDescent="0.25">
      <c r="B31" s="518"/>
      <c r="C31" s="457"/>
      <c r="G31" s="458"/>
      <c r="H31" s="458"/>
      <c r="M31" s="458"/>
      <c r="N31" s="458"/>
      <c r="Q31" s="457"/>
      <c r="U31" s="458"/>
      <c r="V31" s="458"/>
      <c r="AA31" s="458"/>
      <c r="AB31" s="458"/>
    </row>
    <row r="33" spans="1:15" ht="30" customHeight="1" thickBot="1" x14ac:dyDescent="0.3">
      <c r="C33" s="61"/>
      <c r="D33" s="1006" t="s">
        <v>331</v>
      </c>
      <c r="E33" s="981"/>
      <c r="F33" s="981"/>
      <c r="G33" s="981"/>
      <c r="H33" s="981"/>
      <c r="I33" s="981"/>
      <c r="J33" s="981"/>
      <c r="K33" s="981"/>
      <c r="L33" s="981"/>
      <c r="M33" s="981"/>
      <c r="N33" s="981"/>
      <c r="O33" s="1007"/>
    </row>
    <row r="34" spans="1:15" ht="22.5" customHeight="1" thickBot="1" x14ac:dyDescent="0.3">
      <c r="C34" s="61"/>
      <c r="D34" s="987" t="s">
        <v>130</v>
      </c>
      <c r="E34" s="978"/>
      <c r="F34" s="986"/>
      <c r="G34" s="977" t="s">
        <v>121</v>
      </c>
      <c r="H34" s="978"/>
      <c r="I34" s="979"/>
      <c r="J34" s="978" t="s">
        <v>131</v>
      </c>
      <c r="K34" s="978"/>
      <c r="L34" s="978"/>
      <c r="M34" s="977" t="s">
        <v>33</v>
      </c>
      <c r="N34" s="978"/>
      <c r="O34" s="979"/>
    </row>
    <row r="35" spans="1:15" ht="14.25" thickBot="1" x14ac:dyDescent="0.3">
      <c r="C35" s="62"/>
      <c r="D35" s="448">
        <v>2024</v>
      </c>
      <c r="E35" s="436">
        <v>2023</v>
      </c>
      <c r="F35" s="449" t="s">
        <v>328</v>
      </c>
      <c r="G35" s="436">
        <v>2024</v>
      </c>
      <c r="H35" s="436">
        <v>2023</v>
      </c>
      <c r="I35" s="449" t="s">
        <v>328</v>
      </c>
      <c r="J35" s="436">
        <v>2024</v>
      </c>
      <c r="K35" s="436">
        <v>2023</v>
      </c>
      <c r="L35" s="449" t="s">
        <v>328</v>
      </c>
      <c r="M35" s="436">
        <v>2024</v>
      </c>
      <c r="N35" s="436">
        <v>2023</v>
      </c>
      <c r="O35" s="450" t="s">
        <v>328</v>
      </c>
    </row>
    <row r="36" spans="1:15" ht="15" customHeight="1" x14ac:dyDescent="0.25">
      <c r="B36" s="950" t="s">
        <v>175</v>
      </c>
      <c r="C36" s="431" t="s">
        <v>4</v>
      </c>
      <c r="D36" s="519">
        <v>0</v>
      </c>
      <c r="E36" s="519" t="s">
        <v>114</v>
      </c>
      <c r="F36" s="785" t="s">
        <v>114</v>
      </c>
      <c r="G36" s="453" t="s">
        <v>114</v>
      </c>
      <c r="H36" s="446" t="s">
        <v>114</v>
      </c>
      <c r="I36" s="786" t="s">
        <v>114</v>
      </c>
      <c r="J36" s="492">
        <v>0</v>
      </c>
      <c r="K36" s="519" t="s">
        <v>114</v>
      </c>
      <c r="L36" s="785" t="s">
        <v>114</v>
      </c>
      <c r="M36" s="453" t="s">
        <v>114</v>
      </c>
      <c r="N36" s="453" t="s">
        <v>114</v>
      </c>
      <c r="O36" s="787" t="s">
        <v>114</v>
      </c>
    </row>
    <row r="37" spans="1:15" ht="15" customHeight="1" x14ac:dyDescent="0.25">
      <c r="B37" s="948"/>
      <c r="C37" s="432" t="s">
        <v>5</v>
      </c>
      <c r="D37" s="71">
        <v>0</v>
      </c>
      <c r="E37" s="71" t="s">
        <v>114</v>
      </c>
      <c r="F37" s="788" t="s">
        <v>114</v>
      </c>
      <c r="G37" s="69" t="s">
        <v>114</v>
      </c>
      <c r="H37" s="74" t="s">
        <v>114</v>
      </c>
      <c r="I37" s="789" t="s">
        <v>114</v>
      </c>
      <c r="J37" s="66">
        <v>0</v>
      </c>
      <c r="K37" s="71" t="s">
        <v>114</v>
      </c>
      <c r="L37" s="788" t="s">
        <v>114</v>
      </c>
      <c r="M37" s="69" t="s">
        <v>114</v>
      </c>
      <c r="N37" s="69" t="s">
        <v>114</v>
      </c>
      <c r="O37" s="789" t="s">
        <v>114</v>
      </c>
    </row>
    <row r="38" spans="1:15" ht="15" customHeight="1" x14ac:dyDescent="0.25">
      <c r="B38" s="948"/>
      <c r="C38" s="433" t="s">
        <v>6</v>
      </c>
      <c r="D38" s="517">
        <v>0</v>
      </c>
      <c r="E38" s="517" t="s">
        <v>114</v>
      </c>
      <c r="F38" s="790" t="s">
        <v>114</v>
      </c>
      <c r="G38" s="454" t="s">
        <v>114</v>
      </c>
      <c r="H38" s="423" t="s">
        <v>114</v>
      </c>
      <c r="I38" s="791" t="s">
        <v>114</v>
      </c>
      <c r="J38" s="496">
        <v>0</v>
      </c>
      <c r="K38" s="517" t="s">
        <v>114</v>
      </c>
      <c r="L38" s="790" t="s">
        <v>114</v>
      </c>
      <c r="M38" s="454" t="s">
        <v>114</v>
      </c>
      <c r="N38" s="454" t="s">
        <v>114</v>
      </c>
      <c r="O38" s="791" t="s">
        <v>114</v>
      </c>
    </row>
    <row r="39" spans="1:15" ht="15" customHeight="1" x14ac:dyDescent="0.25">
      <c r="B39" s="948"/>
      <c r="C39" s="432" t="s">
        <v>43</v>
      </c>
      <c r="D39" s="71">
        <v>0</v>
      </c>
      <c r="E39" s="71" t="s">
        <v>114</v>
      </c>
      <c r="F39" s="788" t="s">
        <v>114</v>
      </c>
      <c r="G39" s="69" t="s">
        <v>114</v>
      </c>
      <c r="H39" s="74" t="s">
        <v>114</v>
      </c>
      <c r="I39" s="789" t="s">
        <v>114</v>
      </c>
      <c r="J39" s="66">
        <v>0</v>
      </c>
      <c r="K39" s="71" t="s">
        <v>114</v>
      </c>
      <c r="L39" s="788" t="s">
        <v>114</v>
      </c>
      <c r="M39" s="69" t="s">
        <v>114</v>
      </c>
      <c r="N39" s="69" t="s">
        <v>114</v>
      </c>
      <c r="O39" s="789" t="s">
        <v>114</v>
      </c>
    </row>
    <row r="40" spans="1:15" ht="15" customHeight="1" x14ac:dyDescent="0.25">
      <c r="B40" s="948"/>
      <c r="C40" s="433" t="s">
        <v>8</v>
      </c>
      <c r="D40" s="517">
        <v>0</v>
      </c>
      <c r="E40" s="517" t="s">
        <v>114</v>
      </c>
      <c r="F40" s="790" t="s">
        <v>114</v>
      </c>
      <c r="G40" s="454" t="s">
        <v>114</v>
      </c>
      <c r="H40" s="423" t="s">
        <v>114</v>
      </c>
      <c r="I40" s="791" t="s">
        <v>114</v>
      </c>
      <c r="J40" s="496">
        <v>0</v>
      </c>
      <c r="K40" s="517" t="s">
        <v>114</v>
      </c>
      <c r="L40" s="790" t="s">
        <v>114</v>
      </c>
      <c r="M40" s="454" t="s">
        <v>114</v>
      </c>
      <c r="N40" s="454" t="s">
        <v>114</v>
      </c>
      <c r="O40" s="791" t="s">
        <v>114</v>
      </c>
    </row>
    <row r="41" spans="1:15" ht="15" customHeight="1" x14ac:dyDescent="0.25">
      <c r="B41" s="948"/>
      <c r="C41" s="432" t="s">
        <v>9</v>
      </c>
      <c r="D41" s="71">
        <v>19</v>
      </c>
      <c r="E41" s="71" t="s">
        <v>114</v>
      </c>
      <c r="F41" s="794" t="s">
        <v>329</v>
      </c>
      <c r="G41" s="69">
        <v>0.10497237569060773</v>
      </c>
      <c r="H41" s="74" t="s">
        <v>114</v>
      </c>
      <c r="I41" s="789" t="s">
        <v>114</v>
      </c>
      <c r="J41" s="66">
        <v>1315</v>
      </c>
      <c r="K41" s="71" t="s">
        <v>114</v>
      </c>
      <c r="L41" s="429" t="s">
        <v>329</v>
      </c>
      <c r="M41" s="69">
        <v>0.28655480496840269</v>
      </c>
      <c r="N41" s="69" t="s">
        <v>114</v>
      </c>
      <c r="O41" s="789" t="s">
        <v>114</v>
      </c>
    </row>
    <row r="42" spans="1:15" ht="15" customHeight="1" x14ac:dyDescent="0.25">
      <c r="B42" s="948"/>
      <c r="C42" s="433" t="s">
        <v>10</v>
      </c>
      <c r="D42" s="517">
        <v>0</v>
      </c>
      <c r="E42" s="517" t="s">
        <v>114</v>
      </c>
      <c r="F42" s="790" t="s">
        <v>114</v>
      </c>
      <c r="G42" s="454" t="s">
        <v>114</v>
      </c>
      <c r="H42" s="423" t="s">
        <v>114</v>
      </c>
      <c r="I42" s="791" t="s">
        <v>114</v>
      </c>
      <c r="J42" s="496">
        <v>0</v>
      </c>
      <c r="K42" s="517" t="s">
        <v>114</v>
      </c>
      <c r="L42" s="790" t="s">
        <v>114</v>
      </c>
      <c r="M42" s="454" t="s">
        <v>114</v>
      </c>
      <c r="N42" s="454" t="s">
        <v>114</v>
      </c>
      <c r="O42" s="791" t="s">
        <v>114</v>
      </c>
    </row>
    <row r="43" spans="1:15" ht="15" customHeight="1" x14ac:dyDescent="0.25">
      <c r="B43" s="948"/>
      <c r="C43" s="432" t="s">
        <v>11</v>
      </c>
      <c r="D43" s="71">
        <v>0</v>
      </c>
      <c r="E43" s="71" t="s">
        <v>114</v>
      </c>
      <c r="F43" s="788" t="s">
        <v>114</v>
      </c>
      <c r="G43" s="69" t="s">
        <v>114</v>
      </c>
      <c r="H43" s="74" t="s">
        <v>114</v>
      </c>
      <c r="I43" s="789" t="s">
        <v>114</v>
      </c>
      <c r="J43" s="66">
        <v>0</v>
      </c>
      <c r="K43" s="71" t="s">
        <v>114</v>
      </c>
      <c r="L43" s="788" t="s">
        <v>114</v>
      </c>
      <c r="M43" s="69" t="s">
        <v>114</v>
      </c>
      <c r="N43" s="69" t="s">
        <v>114</v>
      </c>
      <c r="O43" s="789" t="s">
        <v>114</v>
      </c>
    </row>
    <row r="44" spans="1:15" ht="15" customHeight="1" x14ac:dyDescent="0.25">
      <c r="B44" s="948"/>
      <c r="C44" s="433" t="s">
        <v>46</v>
      </c>
      <c r="D44" s="517">
        <v>99</v>
      </c>
      <c r="E44" s="517" t="s">
        <v>114</v>
      </c>
      <c r="F44" s="795" t="s">
        <v>329</v>
      </c>
      <c r="G44" s="454">
        <v>0.32038834951456313</v>
      </c>
      <c r="H44" s="423" t="s">
        <v>114</v>
      </c>
      <c r="I44" s="791" t="s">
        <v>114</v>
      </c>
      <c r="J44" s="496">
        <v>22308</v>
      </c>
      <c r="K44" s="517" t="s">
        <v>114</v>
      </c>
      <c r="L44" s="420" t="s">
        <v>329</v>
      </c>
      <c r="M44" s="454">
        <v>0.7333092271785937</v>
      </c>
      <c r="N44" s="454" t="s">
        <v>114</v>
      </c>
      <c r="O44" s="791" t="s">
        <v>114</v>
      </c>
    </row>
    <row r="45" spans="1:15" ht="15" customHeight="1" x14ac:dyDescent="0.25">
      <c r="A45" s="61"/>
      <c r="B45" s="951"/>
      <c r="C45" s="432" t="s">
        <v>13</v>
      </c>
      <c r="D45" s="71">
        <v>106</v>
      </c>
      <c r="E45" s="71" t="s">
        <v>114</v>
      </c>
      <c r="F45" s="794" t="s">
        <v>329</v>
      </c>
      <c r="G45" s="69">
        <v>0.38129496402877699</v>
      </c>
      <c r="H45" s="74" t="s">
        <v>114</v>
      </c>
      <c r="I45" s="789" t="s">
        <v>114</v>
      </c>
      <c r="J45" s="66">
        <v>18587</v>
      </c>
      <c r="K45" s="71" t="s">
        <v>114</v>
      </c>
      <c r="L45" s="429" t="s">
        <v>329</v>
      </c>
      <c r="M45" s="69">
        <v>0.72449814850906258</v>
      </c>
      <c r="N45" s="69" t="s">
        <v>114</v>
      </c>
      <c r="O45" s="789" t="s">
        <v>114</v>
      </c>
    </row>
    <row r="46" spans="1:15" ht="15" customHeight="1" thickBot="1" x14ac:dyDescent="0.3">
      <c r="A46" s="61"/>
      <c r="B46" s="949"/>
      <c r="C46" s="434" t="s">
        <v>14</v>
      </c>
      <c r="D46" s="520">
        <v>0</v>
      </c>
      <c r="E46" s="520" t="s">
        <v>114</v>
      </c>
      <c r="F46" s="790" t="s">
        <v>114</v>
      </c>
      <c r="G46" s="456" t="s">
        <v>114</v>
      </c>
      <c r="H46" s="455" t="s">
        <v>114</v>
      </c>
      <c r="I46" s="792" t="s">
        <v>114</v>
      </c>
      <c r="J46" s="505">
        <v>0</v>
      </c>
      <c r="K46" s="520" t="s">
        <v>114</v>
      </c>
      <c r="L46" s="790" t="s">
        <v>114</v>
      </c>
      <c r="M46" s="456" t="s">
        <v>114</v>
      </c>
      <c r="N46" s="456" t="s">
        <v>114</v>
      </c>
      <c r="O46" s="792" t="s">
        <v>114</v>
      </c>
    </row>
    <row r="47" spans="1:15" ht="15" customHeight="1" thickBot="1" x14ac:dyDescent="0.3">
      <c r="A47" s="61"/>
      <c r="B47" s="952" t="s">
        <v>175</v>
      </c>
      <c r="C47" s="952"/>
      <c r="D47" s="26">
        <v>149</v>
      </c>
      <c r="E47" s="800" t="s">
        <v>114</v>
      </c>
      <c r="F47" s="797" t="s">
        <v>329</v>
      </c>
      <c r="G47" s="24">
        <v>0.31702127659574469</v>
      </c>
      <c r="H47" s="801" t="s">
        <v>114</v>
      </c>
      <c r="I47" s="802" t="s">
        <v>114</v>
      </c>
      <c r="J47" s="26">
        <v>42210</v>
      </c>
      <c r="K47" s="800" t="s">
        <v>114</v>
      </c>
      <c r="L47" s="797" t="s">
        <v>329</v>
      </c>
      <c r="M47" s="24">
        <v>0.69317174105823232</v>
      </c>
      <c r="N47" s="801" t="s">
        <v>114</v>
      </c>
      <c r="O47" s="803" t="s">
        <v>114</v>
      </c>
    </row>
    <row r="48" spans="1:15" ht="15" customHeight="1" x14ac:dyDescent="0.25">
      <c r="A48" s="61"/>
      <c r="B48" s="947" t="s">
        <v>47</v>
      </c>
      <c r="C48" s="435" t="s">
        <v>16</v>
      </c>
      <c r="D48" s="519">
        <v>86</v>
      </c>
      <c r="E48" s="519" t="s">
        <v>114</v>
      </c>
      <c r="F48" s="796" t="s">
        <v>329</v>
      </c>
      <c r="G48" s="453">
        <v>0.31970260223048325</v>
      </c>
      <c r="H48" s="446" t="s">
        <v>114</v>
      </c>
      <c r="I48" s="799" t="s">
        <v>114</v>
      </c>
      <c r="J48" s="492">
        <v>23493</v>
      </c>
      <c r="K48" s="519" t="s">
        <v>114</v>
      </c>
      <c r="L48" s="793" t="s">
        <v>329</v>
      </c>
      <c r="M48" s="453">
        <v>0.67184282772820869</v>
      </c>
      <c r="N48" s="453" t="s">
        <v>114</v>
      </c>
      <c r="O48" s="799" t="s">
        <v>114</v>
      </c>
    </row>
    <row r="49" spans="1:15" ht="15" customHeight="1" x14ac:dyDescent="0.25">
      <c r="A49" s="61"/>
      <c r="B49" s="951"/>
      <c r="C49" s="432" t="s">
        <v>17</v>
      </c>
      <c r="D49" s="71">
        <v>113</v>
      </c>
      <c r="E49" s="71" t="s">
        <v>114</v>
      </c>
      <c r="F49" s="794" t="s">
        <v>329</v>
      </c>
      <c r="G49" s="69">
        <v>0.5280373831775701</v>
      </c>
      <c r="H49" s="74" t="s">
        <v>114</v>
      </c>
      <c r="I49" s="789" t="s">
        <v>114</v>
      </c>
      <c r="J49" s="66">
        <v>25150</v>
      </c>
      <c r="K49" s="71" t="s">
        <v>114</v>
      </c>
      <c r="L49" s="429" t="s">
        <v>329</v>
      </c>
      <c r="M49" s="69">
        <v>0.89473122487459533</v>
      </c>
      <c r="N49" s="69" t="s">
        <v>114</v>
      </c>
      <c r="O49" s="789" t="s">
        <v>114</v>
      </c>
    </row>
    <row r="50" spans="1:15" ht="15" customHeight="1" x14ac:dyDescent="0.25">
      <c r="A50" s="61"/>
      <c r="B50" s="951"/>
      <c r="C50" s="433" t="s">
        <v>49</v>
      </c>
      <c r="D50" s="517">
        <v>120</v>
      </c>
      <c r="E50" s="517" t="s">
        <v>114</v>
      </c>
      <c r="F50" s="795" t="s">
        <v>329</v>
      </c>
      <c r="G50" s="454">
        <v>0.72727272727272729</v>
      </c>
      <c r="H50" s="423" t="s">
        <v>114</v>
      </c>
      <c r="I50" s="791" t="s">
        <v>114</v>
      </c>
      <c r="J50" s="496">
        <v>66692</v>
      </c>
      <c r="K50" s="517" t="s">
        <v>114</v>
      </c>
      <c r="L50" s="420" t="s">
        <v>329</v>
      </c>
      <c r="M50" s="454">
        <v>0.80670601896651828</v>
      </c>
      <c r="N50" s="454" t="s">
        <v>114</v>
      </c>
      <c r="O50" s="791" t="s">
        <v>114</v>
      </c>
    </row>
    <row r="51" spans="1:15" ht="15" customHeight="1" x14ac:dyDescent="0.25">
      <c r="A51" s="61"/>
      <c r="B51" s="951"/>
      <c r="C51" s="432" t="s">
        <v>19</v>
      </c>
      <c r="D51" s="71">
        <v>58</v>
      </c>
      <c r="E51" s="71" t="s">
        <v>114</v>
      </c>
      <c r="F51" s="794" t="s">
        <v>329</v>
      </c>
      <c r="G51" s="69">
        <v>0.72499999999999998</v>
      </c>
      <c r="H51" s="74" t="s">
        <v>114</v>
      </c>
      <c r="I51" s="789" t="s">
        <v>114</v>
      </c>
      <c r="J51" s="66">
        <v>11310</v>
      </c>
      <c r="K51" s="71" t="s">
        <v>114</v>
      </c>
      <c r="L51" s="429" t="s">
        <v>329</v>
      </c>
      <c r="M51" s="69">
        <v>0.77614603348888278</v>
      </c>
      <c r="N51" s="69" t="s">
        <v>114</v>
      </c>
      <c r="O51" s="789" t="s">
        <v>114</v>
      </c>
    </row>
    <row r="52" spans="1:15" ht="15" customHeight="1" x14ac:dyDescent="0.25">
      <c r="A52" s="61"/>
      <c r="B52" s="951"/>
      <c r="C52" s="433" t="s">
        <v>20</v>
      </c>
      <c r="D52" s="517">
        <v>144</v>
      </c>
      <c r="E52" s="517" t="s">
        <v>114</v>
      </c>
      <c r="F52" s="795" t="s">
        <v>329</v>
      </c>
      <c r="G52" s="454">
        <v>0.33962264150943394</v>
      </c>
      <c r="H52" s="423" t="s">
        <v>114</v>
      </c>
      <c r="I52" s="791" t="s">
        <v>114</v>
      </c>
      <c r="J52" s="496">
        <v>27045</v>
      </c>
      <c r="K52" s="517" t="s">
        <v>114</v>
      </c>
      <c r="L52" s="420" t="s">
        <v>329</v>
      </c>
      <c r="M52" s="454">
        <v>0.73591836734693883</v>
      </c>
      <c r="N52" s="454" t="s">
        <v>114</v>
      </c>
      <c r="O52" s="791" t="s">
        <v>114</v>
      </c>
    </row>
    <row r="53" spans="1:15" ht="15" customHeight="1" x14ac:dyDescent="0.25">
      <c r="A53" s="61"/>
      <c r="B53" s="951"/>
      <c r="C53" s="432" t="s">
        <v>21</v>
      </c>
      <c r="D53" s="71">
        <v>108</v>
      </c>
      <c r="E53" s="71" t="s">
        <v>114</v>
      </c>
      <c r="F53" s="794" t="s">
        <v>329</v>
      </c>
      <c r="G53" s="69">
        <v>0.59340659340659341</v>
      </c>
      <c r="H53" s="74" t="s">
        <v>114</v>
      </c>
      <c r="I53" s="789" t="s">
        <v>114</v>
      </c>
      <c r="J53" s="66">
        <v>29575</v>
      </c>
      <c r="K53" s="71" t="s">
        <v>114</v>
      </c>
      <c r="L53" s="429" t="s">
        <v>329</v>
      </c>
      <c r="M53" s="69">
        <v>0.72183442350873772</v>
      </c>
      <c r="N53" s="69" t="s">
        <v>114</v>
      </c>
      <c r="O53" s="789" t="s">
        <v>114</v>
      </c>
    </row>
    <row r="54" spans="1:15" ht="15" customHeight="1" x14ac:dyDescent="0.25">
      <c r="A54" s="61"/>
      <c r="B54" s="951"/>
      <c r="C54" s="433" t="s">
        <v>22</v>
      </c>
      <c r="D54" s="517">
        <v>75</v>
      </c>
      <c r="E54" s="517" t="s">
        <v>114</v>
      </c>
      <c r="F54" s="795" t="s">
        <v>329</v>
      </c>
      <c r="G54" s="454">
        <v>0.88235294117647056</v>
      </c>
      <c r="H54" s="423" t="s">
        <v>114</v>
      </c>
      <c r="I54" s="791" t="s">
        <v>114</v>
      </c>
      <c r="J54" s="496">
        <v>15617</v>
      </c>
      <c r="K54" s="517" t="s">
        <v>114</v>
      </c>
      <c r="L54" s="420" t="s">
        <v>329</v>
      </c>
      <c r="M54" s="454">
        <v>0.98635760752857959</v>
      </c>
      <c r="N54" s="454" t="s">
        <v>114</v>
      </c>
      <c r="O54" s="791" t="s">
        <v>114</v>
      </c>
    </row>
    <row r="55" spans="1:15" ht="15" customHeight="1" x14ac:dyDescent="0.25">
      <c r="A55" s="61"/>
      <c r="B55" s="951"/>
      <c r="C55" s="432" t="s">
        <v>23</v>
      </c>
      <c r="D55" s="71">
        <v>287</v>
      </c>
      <c r="E55" s="71" t="s">
        <v>114</v>
      </c>
      <c r="F55" s="794" t="s">
        <v>329</v>
      </c>
      <c r="G55" s="69">
        <v>0.67848699763593379</v>
      </c>
      <c r="H55" s="74" t="s">
        <v>114</v>
      </c>
      <c r="I55" s="789" t="s">
        <v>114</v>
      </c>
      <c r="J55" s="66">
        <v>62919</v>
      </c>
      <c r="K55" s="71" t="s">
        <v>114</v>
      </c>
      <c r="L55" s="429" t="s">
        <v>329</v>
      </c>
      <c r="M55" s="69">
        <v>0.79990592183884668</v>
      </c>
      <c r="N55" s="69" t="s">
        <v>114</v>
      </c>
      <c r="O55" s="789" t="s">
        <v>114</v>
      </c>
    </row>
    <row r="56" spans="1:15" ht="15" customHeight="1" thickBot="1" x14ac:dyDescent="0.3">
      <c r="A56" s="61"/>
      <c r="B56" s="949"/>
      <c r="C56" s="434" t="s">
        <v>24</v>
      </c>
      <c r="D56" s="520">
        <v>0</v>
      </c>
      <c r="E56" s="520" t="s">
        <v>114</v>
      </c>
      <c r="F56" s="790" t="s">
        <v>114</v>
      </c>
      <c r="G56" s="456" t="s">
        <v>114</v>
      </c>
      <c r="H56" s="455" t="s">
        <v>114</v>
      </c>
      <c r="I56" s="792" t="s">
        <v>114</v>
      </c>
      <c r="J56" s="505">
        <v>0</v>
      </c>
      <c r="K56" s="520" t="s">
        <v>114</v>
      </c>
      <c r="L56" s="790" t="s">
        <v>114</v>
      </c>
      <c r="M56" s="456" t="s">
        <v>114</v>
      </c>
      <c r="N56" s="456" t="s">
        <v>114</v>
      </c>
      <c r="O56" s="792" t="s">
        <v>114</v>
      </c>
    </row>
    <row r="57" spans="1:15" ht="15" customHeight="1" thickBot="1" x14ac:dyDescent="0.3">
      <c r="A57" s="61"/>
      <c r="B57" s="952" t="s">
        <v>50</v>
      </c>
      <c r="C57" s="952"/>
      <c r="D57" s="26">
        <v>527</v>
      </c>
      <c r="E57" s="800" t="s">
        <v>114</v>
      </c>
      <c r="F57" s="797" t="s">
        <v>329</v>
      </c>
      <c r="G57" s="24">
        <v>0.57785087719298245</v>
      </c>
      <c r="H57" s="801" t="s">
        <v>114</v>
      </c>
      <c r="I57" s="802" t="s">
        <v>114</v>
      </c>
      <c r="J57" s="26">
        <v>261801</v>
      </c>
      <c r="K57" s="800" t="s">
        <v>114</v>
      </c>
      <c r="L57" s="797" t="s">
        <v>329</v>
      </c>
      <c r="M57" s="24">
        <v>0.78726961626015279</v>
      </c>
      <c r="N57" s="801" t="s">
        <v>114</v>
      </c>
      <c r="O57" s="803" t="s">
        <v>114</v>
      </c>
    </row>
    <row r="58" spans="1:15" ht="15" customHeight="1" thickBot="1" x14ac:dyDescent="0.3">
      <c r="A58" s="61"/>
      <c r="B58" s="945" t="s">
        <v>51</v>
      </c>
      <c r="C58" s="946"/>
      <c r="D58" s="54">
        <v>544</v>
      </c>
      <c r="E58" s="804" t="s">
        <v>114</v>
      </c>
      <c r="F58" s="798" t="s">
        <v>329</v>
      </c>
      <c r="G58" s="486">
        <v>0.52560386473429954</v>
      </c>
      <c r="H58" s="805" t="s">
        <v>114</v>
      </c>
      <c r="I58" s="806" t="s">
        <v>114</v>
      </c>
      <c r="J58" s="54">
        <v>304011</v>
      </c>
      <c r="K58" s="804" t="s">
        <v>114</v>
      </c>
      <c r="L58" s="798" t="s">
        <v>329</v>
      </c>
      <c r="M58" s="52">
        <v>0.77270566825184206</v>
      </c>
      <c r="N58" s="805" t="s">
        <v>114</v>
      </c>
      <c r="O58" s="807" t="s">
        <v>114</v>
      </c>
    </row>
    <row r="63" spans="1:15" ht="30" customHeight="1" thickBot="1" x14ac:dyDescent="0.3">
      <c r="C63" s="61"/>
      <c r="D63" s="1006" t="s">
        <v>330</v>
      </c>
      <c r="E63" s="981"/>
      <c r="F63" s="981"/>
      <c r="G63" s="981"/>
      <c r="H63" s="981"/>
      <c r="I63" s="981"/>
      <c r="J63" s="981"/>
      <c r="K63" s="981"/>
      <c r="L63" s="981"/>
      <c r="M63" s="981"/>
      <c r="N63" s="981"/>
      <c r="O63" s="1007"/>
    </row>
    <row r="64" spans="1:15" ht="22.5" customHeight="1" thickBot="1" x14ac:dyDescent="0.3">
      <c r="C64" s="61"/>
      <c r="D64" s="987" t="s">
        <v>107</v>
      </c>
      <c r="E64" s="978"/>
      <c r="F64" s="986"/>
      <c r="G64" s="977" t="s">
        <v>121</v>
      </c>
      <c r="H64" s="978"/>
      <c r="I64" s="979"/>
      <c r="J64" s="978" t="s">
        <v>132</v>
      </c>
      <c r="K64" s="978"/>
      <c r="L64" s="978"/>
      <c r="M64" s="977" t="s">
        <v>33</v>
      </c>
      <c r="N64" s="978"/>
      <c r="O64" s="979"/>
    </row>
    <row r="65" spans="1:15" ht="14.25" thickBot="1" x14ac:dyDescent="0.3">
      <c r="C65" s="62"/>
      <c r="D65" s="448">
        <v>2024</v>
      </c>
      <c r="E65" s="436">
        <v>2023</v>
      </c>
      <c r="F65" s="449" t="s">
        <v>328</v>
      </c>
      <c r="G65" s="436">
        <v>2024</v>
      </c>
      <c r="H65" s="436">
        <v>2023</v>
      </c>
      <c r="I65" s="449" t="s">
        <v>328</v>
      </c>
      <c r="J65" s="436">
        <v>2024</v>
      </c>
      <c r="K65" s="436">
        <v>2023</v>
      </c>
      <c r="L65" s="449" t="s">
        <v>328</v>
      </c>
      <c r="M65" s="436">
        <v>2024</v>
      </c>
      <c r="N65" s="436">
        <v>2023</v>
      </c>
      <c r="O65" s="450" t="s">
        <v>328</v>
      </c>
    </row>
    <row r="66" spans="1:15" ht="15" customHeight="1" x14ac:dyDescent="0.25">
      <c r="B66" s="950" t="s">
        <v>175</v>
      </c>
      <c r="C66" s="431" t="s">
        <v>4</v>
      </c>
      <c r="D66" s="519">
        <v>5</v>
      </c>
      <c r="E66" s="519">
        <v>9</v>
      </c>
      <c r="F66" s="444">
        <v>-0.44444444444444442</v>
      </c>
      <c r="G66" s="453">
        <v>0.7142857142857143</v>
      </c>
      <c r="H66" s="446">
        <v>0.29032258064516131</v>
      </c>
      <c r="I66" s="484">
        <v>42.396313364055302</v>
      </c>
      <c r="J66" s="492">
        <v>5</v>
      </c>
      <c r="K66" s="519">
        <v>206</v>
      </c>
      <c r="L66" s="444">
        <v>-0.97572815533980584</v>
      </c>
      <c r="M66" s="453">
        <v>0.7142857142857143</v>
      </c>
      <c r="N66" s="453">
        <v>0.25400739827373614</v>
      </c>
      <c r="O66" s="447">
        <v>46.027831601197818</v>
      </c>
    </row>
    <row r="67" spans="1:15" ht="15" customHeight="1" x14ac:dyDescent="0.25">
      <c r="B67" s="948"/>
      <c r="C67" s="432" t="s">
        <v>5</v>
      </c>
      <c r="D67" s="71">
        <v>0</v>
      </c>
      <c r="E67" s="71">
        <v>1</v>
      </c>
      <c r="F67" s="429">
        <v>-1</v>
      </c>
      <c r="G67" s="69">
        <v>0</v>
      </c>
      <c r="H67" s="74">
        <v>4.5454545454545456E-2</v>
      </c>
      <c r="I67" s="438">
        <v>-4.5454545454545459</v>
      </c>
      <c r="J67" s="66">
        <v>0</v>
      </c>
      <c r="K67" s="71">
        <v>1</v>
      </c>
      <c r="L67" s="429">
        <v>-1</v>
      </c>
      <c r="M67" s="69">
        <v>0</v>
      </c>
      <c r="N67" s="69">
        <v>9.0909090909090905E-3</v>
      </c>
      <c r="O67" s="438">
        <v>-0.90909090909090906</v>
      </c>
    </row>
    <row r="68" spans="1:15" ht="15" customHeight="1" x14ac:dyDescent="0.25">
      <c r="B68" s="948"/>
      <c r="C68" s="433" t="s">
        <v>6</v>
      </c>
      <c r="D68" s="517">
        <v>48</v>
      </c>
      <c r="E68" s="517">
        <v>63</v>
      </c>
      <c r="F68" s="420">
        <v>-0.23809523809523808</v>
      </c>
      <c r="G68" s="454">
        <v>0.50526315789473686</v>
      </c>
      <c r="H68" s="423">
        <v>0.6428571428571429</v>
      </c>
      <c r="I68" s="488">
        <v>-13.759398496240605</v>
      </c>
      <c r="J68" s="496">
        <v>70</v>
      </c>
      <c r="K68" s="517">
        <v>110</v>
      </c>
      <c r="L68" s="420">
        <v>-0.36363636363636365</v>
      </c>
      <c r="M68" s="454">
        <v>0.2880658436213992</v>
      </c>
      <c r="N68" s="454">
        <v>0.5670103092783505</v>
      </c>
      <c r="O68" s="488">
        <v>-27.89444656569513</v>
      </c>
    </row>
    <row r="69" spans="1:15" ht="15" customHeight="1" x14ac:dyDescent="0.25">
      <c r="B69" s="948"/>
      <c r="C69" s="432" t="s">
        <v>43</v>
      </c>
      <c r="D69" s="71">
        <v>0</v>
      </c>
      <c r="E69" s="71">
        <v>0</v>
      </c>
      <c r="F69" s="822" t="s">
        <v>329</v>
      </c>
      <c r="G69" s="69">
        <v>0</v>
      </c>
      <c r="H69" s="74">
        <v>0</v>
      </c>
      <c r="I69" s="438">
        <v>0</v>
      </c>
      <c r="J69" s="66">
        <v>0</v>
      </c>
      <c r="K69" s="71">
        <v>0</v>
      </c>
      <c r="L69" s="822" t="s">
        <v>329</v>
      </c>
      <c r="M69" s="69">
        <v>0</v>
      </c>
      <c r="N69" s="69">
        <v>0</v>
      </c>
      <c r="O69" s="438">
        <v>0</v>
      </c>
    </row>
    <row r="70" spans="1:15" ht="15" customHeight="1" x14ac:dyDescent="0.25">
      <c r="B70" s="948"/>
      <c r="C70" s="433" t="s">
        <v>8</v>
      </c>
      <c r="D70" s="517">
        <v>0</v>
      </c>
      <c r="E70" s="517">
        <v>10</v>
      </c>
      <c r="F70" s="420">
        <v>-1</v>
      </c>
      <c r="G70" s="454">
        <v>0</v>
      </c>
      <c r="H70" s="423">
        <v>0.55555555555555558</v>
      </c>
      <c r="I70" s="488">
        <v>-55.555555555555557</v>
      </c>
      <c r="J70" s="496">
        <v>0</v>
      </c>
      <c r="K70" s="517">
        <v>16</v>
      </c>
      <c r="L70" s="420">
        <v>-1</v>
      </c>
      <c r="M70" s="454">
        <v>0</v>
      </c>
      <c r="N70" s="454">
        <v>0.45714285714285713</v>
      </c>
      <c r="O70" s="488">
        <v>-45.714285714285715</v>
      </c>
    </row>
    <row r="71" spans="1:15" ht="15" customHeight="1" x14ac:dyDescent="0.25">
      <c r="B71" s="948"/>
      <c r="C71" s="432" t="s">
        <v>9</v>
      </c>
      <c r="D71" s="71">
        <v>110</v>
      </c>
      <c r="E71" s="71">
        <v>180</v>
      </c>
      <c r="F71" s="429">
        <v>-0.3888888888888889</v>
      </c>
      <c r="G71" s="69">
        <v>6.9841269841269843E-2</v>
      </c>
      <c r="H71" s="74">
        <v>9.7087378640776698E-2</v>
      </c>
      <c r="I71" s="438">
        <v>-2.7246108799506854</v>
      </c>
      <c r="J71" s="66">
        <v>493</v>
      </c>
      <c r="K71" s="71">
        <v>1026</v>
      </c>
      <c r="L71" s="429">
        <v>-0.51949317738791423</v>
      </c>
      <c r="M71" s="69">
        <v>3.9980536858324547E-2</v>
      </c>
      <c r="N71" s="69">
        <v>4.8300536672629693E-2</v>
      </c>
      <c r="O71" s="438">
        <v>-0.83199998143051457</v>
      </c>
    </row>
    <row r="72" spans="1:15" ht="15" customHeight="1" x14ac:dyDescent="0.25">
      <c r="B72" s="948"/>
      <c r="C72" s="433" t="s">
        <v>10</v>
      </c>
      <c r="D72" s="517">
        <v>1</v>
      </c>
      <c r="E72" s="517">
        <v>32</v>
      </c>
      <c r="F72" s="420">
        <v>-0.96875</v>
      </c>
      <c r="G72" s="454">
        <v>0.5</v>
      </c>
      <c r="H72" s="423">
        <v>0.5</v>
      </c>
      <c r="I72" s="488">
        <v>0</v>
      </c>
      <c r="J72" s="496">
        <v>1</v>
      </c>
      <c r="K72" s="517">
        <v>39</v>
      </c>
      <c r="L72" s="420">
        <v>-0.97435897435897434</v>
      </c>
      <c r="M72" s="454">
        <v>0.5</v>
      </c>
      <c r="N72" s="454">
        <v>0.48749999999999999</v>
      </c>
      <c r="O72" s="488">
        <v>1.2500000000000011</v>
      </c>
    </row>
    <row r="73" spans="1:15" ht="15" customHeight="1" x14ac:dyDescent="0.25">
      <c r="B73" s="948"/>
      <c r="C73" s="432" t="s">
        <v>11</v>
      </c>
      <c r="D73" s="71">
        <v>0</v>
      </c>
      <c r="E73" s="71">
        <v>2</v>
      </c>
      <c r="F73" s="429">
        <v>-1</v>
      </c>
      <c r="G73" s="69">
        <v>0</v>
      </c>
      <c r="H73" s="74">
        <v>0.5</v>
      </c>
      <c r="I73" s="438">
        <v>-50</v>
      </c>
      <c r="J73" s="66">
        <v>0</v>
      </c>
      <c r="K73" s="71">
        <v>2</v>
      </c>
      <c r="L73" s="429">
        <v>-1</v>
      </c>
      <c r="M73" s="69">
        <v>0</v>
      </c>
      <c r="N73" s="69">
        <v>0.4</v>
      </c>
      <c r="O73" s="438">
        <v>-40</v>
      </c>
    </row>
    <row r="74" spans="1:15" ht="15" customHeight="1" x14ac:dyDescent="0.25">
      <c r="B74" s="948"/>
      <c r="C74" s="433" t="s">
        <v>46</v>
      </c>
      <c r="D74" s="517">
        <v>1223</v>
      </c>
      <c r="E74" s="517">
        <v>1069</v>
      </c>
      <c r="F74" s="420">
        <v>0.14405986903648269</v>
      </c>
      <c r="G74" s="454">
        <v>0.45430906389301634</v>
      </c>
      <c r="H74" s="423">
        <v>0.39873181648638567</v>
      </c>
      <c r="I74" s="488">
        <v>5.5577247406630672</v>
      </c>
      <c r="J74" s="496">
        <v>5309</v>
      </c>
      <c r="K74" s="517">
        <v>4290</v>
      </c>
      <c r="L74" s="420">
        <v>0.23752913752913754</v>
      </c>
      <c r="M74" s="454">
        <v>6.9672830352104365E-2</v>
      </c>
      <c r="N74" s="454">
        <v>5.8652229194864854E-2</v>
      </c>
      <c r="O74" s="488">
        <v>1.1020601157239511</v>
      </c>
    </row>
    <row r="75" spans="1:15" ht="15" customHeight="1" x14ac:dyDescent="0.25">
      <c r="A75" s="61"/>
      <c r="B75" s="951"/>
      <c r="C75" s="432" t="s">
        <v>13</v>
      </c>
      <c r="D75" s="71">
        <v>228</v>
      </c>
      <c r="E75" s="71">
        <v>214</v>
      </c>
      <c r="F75" s="429">
        <v>6.5420560747663545E-2</v>
      </c>
      <c r="G75" s="69">
        <v>0.11160058737151249</v>
      </c>
      <c r="H75" s="74">
        <v>0.11186617877679038</v>
      </c>
      <c r="I75" s="438">
        <v>-2.6559140527789016E-2</v>
      </c>
      <c r="J75" s="66">
        <v>3129</v>
      </c>
      <c r="K75" s="71">
        <v>2807</v>
      </c>
      <c r="L75" s="429">
        <v>0.11471321695760599</v>
      </c>
      <c r="M75" s="69">
        <v>5.9854238001415538E-2</v>
      </c>
      <c r="N75" s="69">
        <v>5.5230899395942779E-2</v>
      </c>
      <c r="O75" s="438">
        <v>0.46233386054727599</v>
      </c>
    </row>
    <row r="76" spans="1:15" ht="15" customHeight="1" thickBot="1" x14ac:dyDescent="0.3">
      <c r="A76" s="61"/>
      <c r="B76" s="949"/>
      <c r="C76" s="434" t="s">
        <v>14</v>
      </c>
      <c r="D76" s="520">
        <v>1</v>
      </c>
      <c r="E76" s="520">
        <v>2</v>
      </c>
      <c r="F76" s="420">
        <v>-0.5</v>
      </c>
      <c r="G76" s="456">
        <v>1</v>
      </c>
      <c r="H76" s="455">
        <v>0.5</v>
      </c>
      <c r="I76" s="440">
        <v>50</v>
      </c>
      <c r="J76" s="505">
        <v>2</v>
      </c>
      <c r="K76" s="520">
        <v>5</v>
      </c>
      <c r="L76" s="420">
        <v>-0.6</v>
      </c>
      <c r="M76" s="456">
        <v>1</v>
      </c>
      <c r="N76" s="456">
        <v>0.7142857142857143</v>
      </c>
      <c r="O76" s="440">
        <v>28.571428571428569</v>
      </c>
    </row>
    <row r="77" spans="1:15" ht="15" customHeight="1" thickBot="1" x14ac:dyDescent="0.3">
      <c r="A77" s="61"/>
      <c r="B77" s="952" t="s">
        <v>175</v>
      </c>
      <c r="C77" s="952"/>
      <c r="D77" s="26">
        <v>1715</v>
      </c>
      <c r="E77" s="26">
        <v>1677</v>
      </c>
      <c r="F77" s="465">
        <v>2.2659511031604056E-2</v>
      </c>
      <c r="G77" s="24">
        <v>0.37009063444108764</v>
      </c>
      <c r="H77" s="24">
        <v>0.35840991664885657</v>
      </c>
      <c r="I77" s="464">
        <v>1.1680717792231066</v>
      </c>
      <c r="J77" s="26">
        <v>11023</v>
      </c>
      <c r="K77" s="26">
        <v>11962</v>
      </c>
      <c r="L77" s="465">
        <v>-7.849857883297108E-2</v>
      </c>
      <c r="M77" s="24">
        <v>7.8058832693642277E-2</v>
      </c>
      <c r="N77" s="24">
        <v>8.1679196454786926E-2</v>
      </c>
      <c r="O77" s="483">
        <v>-0.36203637611446488</v>
      </c>
    </row>
    <row r="78" spans="1:15" ht="15" customHeight="1" x14ac:dyDescent="0.25">
      <c r="A78" s="61"/>
      <c r="B78" s="947" t="s">
        <v>47</v>
      </c>
      <c r="C78" s="435" t="s">
        <v>16</v>
      </c>
      <c r="D78" s="519">
        <v>648</v>
      </c>
      <c r="E78" s="519">
        <v>714</v>
      </c>
      <c r="F78" s="466">
        <v>-9.2436974789915971E-2</v>
      </c>
      <c r="G78" s="453">
        <v>0.14687216681776971</v>
      </c>
      <c r="H78" s="446">
        <v>0.16593074599116894</v>
      </c>
      <c r="I78" s="482">
        <v>-1.9058579173399233</v>
      </c>
      <c r="J78" s="492">
        <v>4086</v>
      </c>
      <c r="K78" s="519">
        <v>4273</v>
      </c>
      <c r="L78" s="466">
        <v>-4.3763164053358297E-2</v>
      </c>
      <c r="M78" s="453">
        <v>2.9643064422518864E-2</v>
      </c>
      <c r="N78" s="453">
        <v>2.8415627597672487E-2</v>
      </c>
      <c r="O78" s="482">
        <v>0.12274368248463771</v>
      </c>
    </row>
    <row r="79" spans="1:15" ht="15" customHeight="1" x14ac:dyDescent="0.25">
      <c r="A79" s="61"/>
      <c r="B79" s="951"/>
      <c r="C79" s="432" t="s">
        <v>17</v>
      </c>
      <c r="D79" s="71">
        <v>412</v>
      </c>
      <c r="E79" s="71">
        <v>455</v>
      </c>
      <c r="F79" s="429">
        <v>-9.4505494505494503E-2</v>
      </c>
      <c r="G79" s="69">
        <v>0.26805465191932337</v>
      </c>
      <c r="H79" s="74">
        <v>0.28706624605678233</v>
      </c>
      <c r="I79" s="438">
        <v>-1.9011594137458954</v>
      </c>
      <c r="J79" s="66">
        <v>5858</v>
      </c>
      <c r="K79" s="71">
        <v>3564</v>
      </c>
      <c r="L79" s="429">
        <v>0.643658810325477</v>
      </c>
      <c r="M79" s="69">
        <v>7.9370240901823694E-2</v>
      </c>
      <c r="N79" s="69">
        <v>8.1436797367699473E-2</v>
      </c>
      <c r="O79" s="438">
        <v>-0.20665564658757796</v>
      </c>
    </row>
    <row r="80" spans="1:15" ht="15" customHeight="1" x14ac:dyDescent="0.25">
      <c r="A80" s="61"/>
      <c r="B80" s="951"/>
      <c r="C80" s="433" t="s">
        <v>49</v>
      </c>
      <c r="D80" s="517">
        <v>62</v>
      </c>
      <c r="E80" s="517">
        <v>86</v>
      </c>
      <c r="F80" s="420">
        <v>-0.27906976744186046</v>
      </c>
      <c r="G80" s="454">
        <v>8.233731739707835E-2</v>
      </c>
      <c r="H80" s="423">
        <v>0.10225921521997622</v>
      </c>
      <c r="I80" s="488">
        <v>-1.9921897822897869</v>
      </c>
      <c r="J80" s="496">
        <v>1368</v>
      </c>
      <c r="K80" s="517">
        <v>3300</v>
      </c>
      <c r="L80" s="420">
        <v>-0.58545454545454545</v>
      </c>
      <c r="M80" s="454">
        <v>8.9890593685317214E-3</v>
      </c>
      <c r="N80" s="454">
        <v>2.1386631411128825E-2</v>
      </c>
      <c r="O80" s="488">
        <v>-1.2397572042597105</v>
      </c>
    </row>
    <row r="81" spans="1:15" ht="15" customHeight="1" x14ac:dyDescent="0.25">
      <c r="A81" s="61"/>
      <c r="B81" s="951"/>
      <c r="C81" s="432" t="s">
        <v>19</v>
      </c>
      <c r="D81" s="71">
        <v>40</v>
      </c>
      <c r="E81" s="71">
        <v>52</v>
      </c>
      <c r="F81" s="429">
        <v>-0.23076923076923078</v>
      </c>
      <c r="G81" s="69">
        <v>4.1623309053069719E-2</v>
      </c>
      <c r="H81" s="74">
        <v>5.3224155578300923E-2</v>
      </c>
      <c r="I81" s="438">
        <v>-1.1600846525231203</v>
      </c>
      <c r="J81" s="66">
        <v>272</v>
      </c>
      <c r="K81" s="71">
        <v>190</v>
      </c>
      <c r="L81" s="429">
        <v>0.43157894736842106</v>
      </c>
      <c r="M81" s="69">
        <v>6.3344201210992082E-3</v>
      </c>
      <c r="N81" s="69">
        <v>4.8815579877704122E-3</v>
      </c>
      <c r="O81" s="438">
        <v>0.14528621333287961</v>
      </c>
    </row>
    <row r="82" spans="1:15" ht="15" customHeight="1" x14ac:dyDescent="0.25">
      <c r="A82" s="61"/>
      <c r="B82" s="951"/>
      <c r="C82" s="433" t="s">
        <v>20</v>
      </c>
      <c r="D82" s="517">
        <v>1484</v>
      </c>
      <c r="E82" s="517">
        <v>1195</v>
      </c>
      <c r="F82" s="420">
        <v>0.24184100418410043</v>
      </c>
      <c r="G82" s="454">
        <v>0.29508848677669519</v>
      </c>
      <c r="H82" s="423">
        <v>0.26763717805151177</v>
      </c>
      <c r="I82" s="488">
        <v>2.7451308725183421</v>
      </c>
      <c r="J82" s="496">
        <v>11004</v>
      </c>
      <c r="K82" s="517">
        <v>8267</v>
      </c>
      <c r="L82" s="420">
        <v>0.33107535986452158</v>
      </c>
      <c r="M82" s="454">
        <v>8.8589761136112971E-2</v>
      </c>
      <c r="N82" s="454">
        <v>6.7452125880173949E-2</v>
      </c>
      <c r="O82" s="488">
        <v>2.1137635255939022</v>
      </c>
    </row>
    <row r="83" spans="1:15" ht="15" customHeight="1" x14ac:dyDescent="0.25">
      <c r="A83" s="61"/>
      <c r="B83" s="951"/>
      <c r="C83" s="432" t="s">
        <v>21</v>
      </c>
      <c r="D83" s="71">
        <v>815</v>
      </c>
      <c r="E83" s="71">
        <v>728</v>
      </c>
      <c r="F83" s="429">
        <v>0.11950549450549451</v>
      </c>
      <c r="G83" s="69">
        <v>0.24908312958435208</v>
      </c>
      <c r="H83" s="74">
        <v>0.2446236559139785</v>
      </c>
      <c r="I83" s="438">
        <v>0.44594736703735816</v>
      </c>
      <c r="J83" s="66">
        <v>7795</v>
      </c>
      <c r="K83" s="71">
        <v>7151</v>
      </c>
      <c r="L83" s="429">
        <v>9.0057334638512093E-2</v>
      </c>
      <c r="M83" s="69">
        <v>6.4562350914391733E-2</v>
      </c>
      <c r="N83" s="69">
        <v>5.2845888943082224E-2</v>
      </c>
      <c r="O83" s="438">
        <v>1.1716461971309509</v>
      </c>
    </row>
    <row r="84" spans="1:15" ht="15" customHeight="1" x14ac:dyDescent="0.25">
      <c r="A84" s="61"/>
      <c r="B84" s="951"/>
      <c r="C84" s="433" t="s">
        <v>22</v>
      </c>
      <c r="D84" s="517">
        <v>233</v>
      </c>
      <c r="E84" s="517">
        <v>232</v>
      </c>
      <c r="F84" s="420">
        <v>4.3103448275862068E-3</v>
      </c>
      <c r="G84" s="454">
        <v>0.13337149398969661</v>
      </c>
      <c r="H84" s="423">
        <v>0.14655716993051168</v>
      </c>
      <c r="I84" s="488">
        <v>-1.3185675940815074</v>
      </c>
      <c r="J84" s="496">
        <v>11870</v>
      </c>
      <c r="K84" s="517">
        <v>6846</v>
      </c>
      <c r="L84" s="420">
        <v>0.73385918784691795</v>
      </c>
      <c r="M84" s="454">
        <v>9.6395130705950183E-2</v>
      </c>
      <c r="N84" s="454">
        <v>9.6923534325315364E-2</v>
      </c>
      <c r="O84" s="488">
        <v>-5.2840361936518088E-2</v>
      </c>
    </row>
    <row r="85" spans="1:15" ht="15" customHeight="1" x14ac:dyDescent="0.25">
      <c r="A85" s="61"/>
      <c r="B85" s="951"/>
      <c r="C85" s="432" t="s">
        <v>23</v>
      </c>
      <c r="D85" s="71">
        <v>864</v>
      </c>
      <c r="E85" s="71">
        <v>835</v>
      </c>
      <c r="F85" s="429">
        <v>3.473053892215569E-2</v>
      </c>
      <c r="G85" s="69">
        <v>0.4682926829268293</v>
      </c>
      <c r="H85" s="74">
        <v>0.42150429076224127</v>
      </c>
      <c r="I85" s="438">
        <v>4.678839216458802</v>
      </c>
      <c r="J85" s="66">
        <v>38260</v>
      </c>
      <c r="K85" s="71">
        <v>21141</v>
      </c>
      <c r="L85" s="429">
        <v>0.80975355943427463</v>
      </c>
      <c r="M85" s="69">
        <v>0.28426441196793295</v>
      </c>
      <c r="N85" s="69">
        <v>0.16399559389350876</v>
      </c>
      <c r="O85" s="438">
        <v>12.026881807442418</v>
      </c>
    </row>
    <row r="86" spans="1:15" ht="15" customHeight="1" thickBot="1" x14ac:dyDescent="0.3">
      <c r="A86" s="61"/>
      <c r="B86" s="949"/>
      <c r="C86" s="434" t="s">
        <v>24</v>
      </c>
      <c r="D86" s="520">
        <v>9</v>
      </c>
      <c r="E86" s="520">
        <v>24</v>
      </c>
      <c r="F86" s="420">
        <v>-0.625</v>
      </c>
      <c r="G86" s="456">
        <v>0.6</v>
      </c>
      <c r="H86" s="455">
        <v>0.48979591836734693</v>
      </c>
      <c r="I86" s="440">
        <v>11.020408163265305</v>
      </c>
      <c r="J86" s="505">
        <v>12</v>
      </c>
      <c r="K86" s="520">
        <v>34</v>
      </c>
      <c r="L86" s="420">
        <v>-0.6470588235294118</v>
      </c>
      <c r="M86" s="456">
        <v>0.54545454545454541</v>
      </c>
      <c r="N86" s="456">
        <v>0.5</v>
      </c>
      <c r="O86" s="440">
        <v>4.5454545454545414</v>
      </c>
    </row>
    <row r="87" spans="1:15" ht="15" customHeight="1" thickBot="1" x14ac:dyDescent="0.3">
      <c r="A87" s="61"/>
      <c r="B87" s="952" t="s">
        <v>50</v>
      </c>
      <c r="C87" s="952"/>
      <c r="D87" s="26">
        <v>7121</v>
      </c>
      <c r="E87" s="26">
        <v>6601</v>
      </c>
      <c r="F87" s="465">
        <v>7.8775943038933496E-2</v>
      </c>
      <c r="G87" s="24">
        <v>0.70926294820717128</v>
      </c>
      <c r="H87" s="24">
        <v>0.68738935749245023</v>
      </c>
      <c r="I87" s="464">
        <v>2.1873590714721058</v>
      </c>
      <c r="J87" s="26">
        <v>216358</v>
      </c>
      <c r="K87" s="26">
        <v>162065</v>
      </c>
      <c r="L87" s="465">
        <v>0.33500755869558513</v>
      </c>
      <c r="M87" s="24">
        <v>0.23789355165733159</v>
      </c>
      <c r="N87" s="24">
        <v>0.19182581626432937</v>
      </c>
      <c r="O87" s="483">
        <v>4.6067735393002209</v>
      </c>
    </row>
    <row r="88" spans="1:15" ht="15" customHeight="1" thickBot="1" x14ac:dyDescent="0.3">
      <c r="A88" s="61"/>
      <c r="B88" s="945" t="s">
        <v>51</v>
      </c>
      <c r="C88" s="946"/>
      <c r="D88" s="54" t="s">
        <v>114</v>
      </c>
      <c r="E88" s="54" t="s">
        <v>114</v>
      </c>
      <c r="F88" s="808" t="s">
        <v>114</v>
      </c>
      <c r="G88" s="486" t="s">
        <v>114</v>
      </c>
      <c r="H88" s="52" t="s">
        <v>114</v>
      </c>
      <c r="I88" s="437" t="s">
        <v>114</v>
      </c>
      <c r="J88" s="54" t="s">
        <v>114</v>
      </c>
      <c r="K88" s="54" t="s">
        <v>114</v>
      </c>
      <c r="L88" s="808" t="s">
        <v>114</v>
      </c>
      <c r="M88" s="52" t="s">
        <v>114</v>
      </c>
      <c r="N88" s="52" t="s">
        <v>114</v>
      </c>
      <c r="O88" s="809" t="s">
        <v>114</v>
      </c>
    </row>
    <row r="89" spans="1:15" x14ac:dyDescent="0.25">
      <c r="F89" s="458"/>
      <c r="G89" s="458"/>
      <c r="H89" s="458"/>
      <c r="I89" s="458"/>
      <c r="L89" s="458"/>
      <c r="M89" s="458"/>
      <c r="N89" s="458"/>
      <c r="O89" s="458"/>
    </row>
    <row r="90" spans="1:15" x14ac:dyDescent="0.25">
      <c r="G90" s="458"/>
      <c r="H90" s="458"/>
      <c r="M90" s="458"/>
      <c r="N90" s="458"/>
    </row>
  </sheetData>
  <mergeCells count="30">
    <mergeCell ref="B7:B17"/>
    <mergeCell ref="B78:B86"/>
    <mergeCell ref="B87:C87"/>
    <mergeCell ref="B88:C88"/>
    <mergeCell ref="B18:C18"/>
    <mergeCell ref="B28:C28"/>
    <mergeCell ref="B29:C29"/>
    <mergeCell ref="B19:B27"/>
    <mergeCell ref="B66:B76"/>
    <mergeCell ref="B77:C77"/>
    <mergeCell ref="B36:B46"/>
    <mergeCell ref="B47:C47"/>
    <mergeCell ref="B48:B56"/>
    <mergeCell ref="B57:C57"/>
    <mergeCell ref="B58:C58"/>
    <mergeCell ref="D64:F64"/>
    <mergeCell ref="G64:I64"/>
    <mergeCell ref="J64:L64"/>
    <mergeCell ref="M64:O64"/>
    <mergeCell ref="D33:O33"/>
    <mergeCell ref="D34:F34"/>
    <mergeCell ref="G34:I34"/>
    <mergeCell ref="J34:L34"/>
    <mergeCell ref="M34:O34"/>
    <mergeCell ref="D4:O4"/>
    <mergeCell ref="D63:O63"/>
    <mergeCell ref="D5:F5"/>
    <mergeCell ref="G5:I5"/>
    <mergeCell ref="J5:L5"/>
    <mergeCell ref="M5:O5"/>
  </mergeCells>
  <conditionalFormatting sqref="F7:F29 L7:L29">
    <cfRule type="cellIs" dxfId="5" priority="14" operator="between">
      <formula>-0.01</formula>
      <formula>0.01</formula>
    </cfRule>
  </conditionalFormatting>
  <conditionalFormatting sqref="F36:F58 L36:L58">
    <cfRule type="cellIs" dxfId="4" priority="5" operator="between">
      <formula>-0.01</formula>
      <formula>0.01</formula>
    </cfRule>
  </conditionalFormatting>
  <conditionalFormatting sqref="F66:F88 L66:L88">
    <cfRule type="cellIs" dxfId="3" priority="10" operator="between">
      <formula>-0.01</formula>
      <formula>0.01</formula>
    </cfRule>
  </conditionalFormatting>
  <conditionalFormatting sqref="I7:I29 O7:O29">
    <cfRule type="cellIs" dxfId="2" priority="13" operator="between">
      <formula>-1</formula>
      <formula>1</formula>
    </cfRule>
  </conditionalFormatting>
  <conditionalFormatting sqref="I36:I58 O36:O58">
    <cfRule type="cellIs" dxfId="1" priority="4" operator="between">
      <formula>-1</formula>
      <formula>1</formula>
    </cfRule>
  </conditionalFormatting>
  <conditionalFormatting sqref="I66:I88 O66:O88">
    <cfRule type="cellIs" dxfId="0" priority="9" operator="between">
      <formula>-1</formula>
      <formula>1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E23B6-00C8-4A9A-A57B-6D2DD1436BA2}">
  <sheetPr>
    <tabColor theme="7" tint="0.59999389629810485"/>
  </sheetPr>
  <dimension ref="A1:AJ166"/>
  <sheetViews>
    <sheetView showGridLines="0" zoomScale="70" zoomScaleNormal="70" workbookViewId="0"/>
  </sheetViews>
  <sheetFormatPr baseColWidth="10" defaultColWidth="11.42578125" defaultRowHeight="12.75" x14ac:dyDescent="0.2"/>
  <cols>
    <col min="1" max="1" width="2.85546875" style="521" customWidth="1"/>
    <col min="2" max="2" width="6.85546875" style="521" customWidth="1"/>
    <col min="3" max="3" width="14.42578125" style="521" customWidth="1"/>
    <col min="4" max="4" width="6.28515625" style="522" customWidth="1"/>
    <col min="5" max="5" width="50.140625" style="521" bestFit="1" customWidth="1"/>
    <col min="6" max="6" width="11.85546875" style="522" customWidth="1"/>
    <col min="7" max="7" width="14.5703125" style="522" customWidth="1"/>
    <col min="8" max="8" width="22.5703125" style="522" customWidth="1"/>
    <col min="9" max="9" width="22.7109375" style="522" customWidth="1"/>
    <col min="10" max="11" width="12.140625" style="522" customWidth="1"/>
    <col min="12" max="12" width="14.140625" style="530" bestFit="1" customWidth="1"/>
    <col min="13" max="13" width="6.140625" style="521" customWidth="1"/>
    <col min="14" max="21" width="9.140625" style="521" customWidth="1"/>
    <col min="22" max="26" width="6.140625" style="521" customWidth="1"/>
    <col min="27" max="16384" width="11.42578125" style="521"/>
  </cols>
  <sheetData>
    <row r="1" spans="1:36" s="2" customFormat="1" ht="15" x14ac:dyDescent="0.25">
      <c r="B1" s="459"/>
      <c r="C1" s="418"/>
      <c r="D1" s="418"/>
      <c r="E1" s="418"/>
      <c r="F1" s="418"/>
      <c r="G1" s="418"/>
      <c r="H1" s="418"/>
      <c r="I1" s="418"/>
      <c r="L1" s="481"/>
    </row>
    <row r="2" spans="1:36" x14ac:dyDescent="0.2">
      <c r="D2" s="521"/>
      <c r="F2" s="521"/>
      <c r="G2" s="521"/>
      <c r="H2" s="521"/>
      <c r="I2" s="521"/>
      <c r="J2" s="521"/>
      <c r="K2" s="521"/>
      <c r="L2" s="522"/>
    </row>
    <row r="3" spans="1:36" ht="13.5" thickBot="1" x14ac:dyDescent="0.25"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20"/>
    </row>
    <row r="4" spans="1:36" ht="47.45" customHeight="1" thickBot="1" x14ac:dyDescent="0.25">
      <c r="A4" s="605"/>
      <c r="B4" s="640" t="s">
        <v>133</v>
      </c>
      <c r="C4" s="691" t="s">
        <v>134</v>
      </c>
      <c r="D4" s="692" t="s">
        <v>135</v>
      </c>
      <c r="E4" s="692" t="s">
        <v>136</v>
      </c>
      <c r="F4" s="692" t="s">
        <v>128</v>
      </c>
      <c r="G4" s="692" t="s">
        <v>126</v>
      </c>
      <c r="H4" s="692" t="s">
        <v>137</v>
      </c>
      <c r="I4" s="692" t="s">
        <v>176</v>
      </c>
      <c r="J4" s="692" t="s">
        <v>140</v>
      </c>
      <c r="K4" s="692" t="s">
        <v>30</v>
      </c>
      <c r="L4" s="693" t="s">
        <v>141</v>
      </c>
    </row>
    <row r="5" spans="1:36" ht="15" customHeight="1" x14ac:dyDescent="0.25">
      <c r="A5" s="605"/>
      <c r="B5" s="1010" t="s">
        <v>175</v>
      </c>
      <c r="C5" s="950" t="s">
        <v>4</v>
      </c>
      <c r="D5" s="694">
        <v>1</v>
      </c>
      <c r="E5" s="695" t="s">
        <v>154</v>
      </c>
      <c r="F5" s="696" t="s">
        <v>118</v>
      </c>
      <c r="G5" s="697" t="s">
        <v>78</v>
      </c>
      <c r="H5" s="698" t="s">
        <v>42</v>
      </c>
      <c r="I5" s="699" t="s">
        <v>335</v>
      </c>
      <c r="J5" s="700">
        <v>1</v>
      </c>
      <c r="K5" s="701">
        <v>4029</v>
      </c>
      <c r="L5" s="702">
        <v>1</v>
      </c>
    </row>
    <row r="6" spans="1:36" ht="15" customHeight="1" thickBot="1" x14ac:dyDescent="0.3">
      <c r="A6" s="605"/>
      <c r="B6" s="1009"/>
      <c r="C6" s="1008"/>
      <c r="D6" s="603">
        <v>2</v>
      </c>
      <c r="E6" s="562" t="s">
        <v>302</v>
      </c>
      <c r="F6" s="601" t="s">
        <v>192</v>
      </c>
      <c r="G6" s="563" t="s">
        <v>78</v>
      </c>
      <c r="H6" s="602" t="s">
        <v>42</v>
      </c>
      <c r="I6" s="689" t="s">
        <v>334</v>
      </c>
      <c r="J6" s="634">
        <v>6</v>
      </c>
      <c r="K6" s="564">
        <v>26</v>
      </c>
      <c r="L6" s="623">
        <v>6</v>
      </c>
      <c r="AB6" s="626"/>
      <c r="AC6"/>
      <c r="AD6" s="626"/>
      <c r="AE6"/>
      <c r="AF6" s="626"/>
      <c r="AG6"/>
      <c r="AH6"/>
      <c r="AI6"/>
      <c r="AJ6"/>
    </row>
    <row r="7" spans="1:36" ht="15" customHeight="1" x14ac:dyDescent="0.25">
      <c r="A7" s="605"/>
      <c r="B7" s="1009"/>
      <c r="C7" s="950" t="s">
        <v>5</v>
      </c>
      <c r="D7" s="694">
        <v>1</v>
      </c>
      <c r="E7" s="695" t="s">
        <v>219</v>
      </c>
      <c r="F7" s="696" t="s">
        <v>192</v>
      </c>
      <c r="G7" s="697" t="s">
        <v>78</v>
      </c>
      <c r="H7" s="698" t="s">
        <v>42</v>
      </c>
      <c r="I7" s="699" t="s">
        <v>335</v>
      </c>
      <c r="J7" s="700">
        <v>1</v>
      </c>
      <c r="K7" s="701">
        <v>6291</v>
      </c>
      <c r="L7" s="702">
        <v>75390470</v>
      </c>
      <c r="N7"/>
      <c r="O7"/>
      <c r="P7"/>
      <c r="Q7"/>
      <c r="R7"/>
      <c r="S7"/>
      <c r="T7"/>
      <c r="U7"/>
      <c r="V7"/>
      <c r="W7"/>
      <c r="X7"/>
      <c r="Y7"/>
      <c r="AB7" s="626"/>
      <c r="AC7"/>
      <c r="AD7" s="626"/>
      <c r="AE7"/>
      <c r="AF7" s="626"/>
      <c r="AG7"/>
      <c r="AH7"/>
      <c r="AI7"/>
      <c r="AJ7"/>
    </row>
    <row r="8" spans="1:36" ht="15" customHeight="1" x14ac:dyDescent="0.25">
      <c r="A8" s="605"/>
      <c r="B8" s="1009"/>
      <c r="C8" s="948"/>
      <c r="D8" s="597">
        <v>2</v>
      </c>
      <c r="E8" s="598" t="s">
        <v>304</v>
      </c>
      <c r="F8" s="599" t="s">
        <v>192</v>
      </c>
      <c r="G8" s="537" t="s">
        <v>78</v>
      </c>
      <c r="H8" s="600" t="s">
        <v>42</v>
      </c>
      <c r="I8" s="688" t="s">
        <v>335</v>
      </c>
      <c r="J8" s="633">
        <v>2</v>
      </c>
      <c r="K8" s="538">
        <v>5820</v>
      </c>
      <c r="L8" s="622">
        <v>147889453</v>
      </c>
      <c r="N8"/>
      <c r="O8"/>
      <c r="P8"/>
      <c r="Q8"/>
      <c r="R8"/>
      <c r="S8"/>
      <c r="T8"/>
      <c r="U8"/>
      <c r="V8"/>
      <c r="W8"/>
      <c r="X8"/>
      <c r="Y8"/>
      <c r="AB8" s="626"/>
      <c r="AC8"/>
      <c r="AD8" s="626"/>
      <c r="AF8" s="626"/>
      <c r="AG8"/>
      <c r="AH8"/>
      <c r="AI8"/>
      <c r="AJ8"/>
    </row>
    <row r="9" spans="1:36" ht="15" customHeight="1" x14ac:dyDescent="0.25">
      <c r="A9" s="605"/>
      <c r="B9" s="1009"/>
      <c r="C9" s="948"/>
      <c r="D9" s="594">
        <v>3</v>
      </c>
      <c r="E9" s="528" t="s">
        <v>202</v>
      </c>
      <c r="F9" s="595" t="s">
        <v>190</v>
      </c>
      <c r="G9" s="529" t="s">
        <v>78</v>
      </c>
      <c r="H9" s="596" t="s">
        <v>42</v>
      </c>
      <c r="I9" s="690" t="s">
        <v>334</v>
      </c>
      <c r="J9" s="632">
        <v>1</v>
      </c>
      <c r="K9" s="542">
        <v>4036</v>
      </c>
      <c r="L9" s="621">
        <v>91994145</v>
      </c>
      <c r="N9"/>
      <c r="O9"/>
      <c r="P9"/>
      <c r="Q9"/>
      <c r="R9"/>
      <c r="S9"/>
      <c r="T9"/>
      <c r="U9"/>
      <c r="V9"/>
      <c r="W9"/>
      <c r="X9"/>
      <c r="Y9"/>
    </row>
    <row r="10" spans="1:36" ht="15" customHeight="1" x14ac:dyDescent="0.25">
      <c r="A10" s="605"/>
      <c r="B10" s="1009"/>
      <c r="C10" s="948"/>
      <c r="D10" s="597">
        <v>4</v>
      </c>
      <c r="E10" s="598" t="s">
        <v>305</v>
      </c>
      <c r="F10" s="599" t="s">
        <v>192</v>
      </c>
      <c r="G10" s="537" t="s">
        <v>78</v>
      </c>
      <c r="H10" s="600" t="s">
        <v>42</v>
      </c>
      <c r="I10" s="688" t="s">
        <v>335</v>
      </c>
      <c r="J10" s="633">
        <v>1</v>
      </c>
      <c r="K10" s="538">
        <v>1991</v>
      </c>
      <c r="L10" s="622">
        <v>23889624</v>
      </c>
      <c r="N10"/>
      <c r="O10"/>
      <c r="P10"/>
      <c r="Q10"/>
      <c r="R10"/>
      <c r="S10"/>
      <c r="T10"/>
      <c r="U10"/>
      <c r="V10"/>
      <c r="W10"/>
      <c r="X10"/>
      <c r="Y10"/>
    </row>
    <row r="11" spans="1:36" ht="15" customHeight="1" x14ac:dyDescent="0.25">
      <c r="A11" s="605"/>
      <c r="B11" s="1009"/>
      <c r="C11" s="948"/>
      <c r="D11" s="594">
        <v>5</v>
      </c>
      <c r="E11" s="528" t="s">
        <v>303</v>
      </c>
      <c r="F11" s="595" t="s">
        <v>192</v>
      </c>
      <c r="G11" s="529" t="s">
        <v>78</v>
      </c>
      <c r="H11" s="596" t="s">
        <v>42</v>
      </c>
      <c r="I11" s="690" t="s">
        <v>334</v>
      </c>
      <c r="J11" s="632">
        <v>1</v>
      </c>
      <c r="K11" s="542">
        <v>1369</v>
      </c>
      <c r="L11" s="621">
        <v>21266637</v>
      </c>
      <c r="N11"/>
      <c r="O11"/>
      <c r="P11"/>
      <c r="Q11"/>
      <c r="R11"/>
      <c r="S11"/>
      <c r="T11"/>
      <c r="U11"/>
      <c r="V11"/>
      <c r="W11"/>
      <c r="X11"/>
      <c r="Y11"/>
    </row>
    <row r="12" spans="1:36" ht="15" customHeight="1" x14ac:dyDescent="0.25">
      <c r="A12" s="605"/>
      <c r="B12" s="1009"/>
      <c r="C12" s="948"/>
      <c r="D12" s="597">
        <v>6</v>
      </c>
      <c r="E12" s="598" t="s">
        <v>306</v>
      </c>
      <c r="F12" s="599" t="s">
        <v>192</v>
      </c>
      <c r="G12" s="537" t="s">
        <v>158</v>
      </c>
      <c r="H12" s="600" t="s">
        <v>42</v>
      </c>
      <c r="I12" s="810" t="s">
        <v>333</v>
      </c>
      <c r="J12" s="633">
        <v>1</v>
      </c>
      <c r="K12" s="538">
        <v>134</v>
      </c>
      <c r="L12" s="622">
        <v>5435128</v>
      </c>
      <c r="N12"/>
      <c r="O12"/>
      <c r="P12"/>
      <c r="Q12"/>
      <c r="R12"/>
      <c r="S12"/>
      <c r="T12"/>
      <c r="U12"/>
      <c r="V12"/>
      <c r="W12"/>
      <c r="X12"/>
      <c r="Y12"/>
    </row>
    <row r="13" spans="1:36" ht="15" customHeight="1" x14ac:dyDescent="0.25">
      <c r="A13" s="605"/>
      <c r="B13" s="1009"/>
      <c r="C13" s="948"/>
      <c r="D13" s="594">
        <v>7</v>
      </c>
      <c r="E13" s="528" t="s">
        <v>156</v>
      </c>
      <c r="F13" s="595" t="s">
        <v>192</v>
      </c>
      <c r="G13" s="529" t="s">
        <v>78</v>
      </c>
      <c r="H13" s="596" t="s">
        <v>42</v>
      </c>
      <c r="I13" s="690" t="s">
        <v>334</v>
      </c>
      <c r="J13" s="632">
        <v>1</v>
      </c>
      <c r="K13" s="542">
        <v>105</v>
      </c>
      <c r="L13" s="621">
        <v>5615978</v>
      </c>
      <c r="N13"/>
      <c r="O13"/>
      <c r="P13"/>
      <c r="Q13"/>
      <c r="R13"/>
      <c r="S13"/>
      <c r="T13"/>
      <c r="U13"/>
      <c r="V13"/>
      <c r="W13"/>
      <c r="X13"/>
      <c r="Y13"/>
    </row>
    <row r="14" spans="1:36" ht="15" customHeight="1" thickBot="1" x14ac:dyDescent="0.3">
      <c r="A14" s="605"/>
      <c r="B14" s="1009"/>
      <c r="C14" s="1008"/>
      <c r="D14" s="603">
        <v>8</v>
      </c>
      <c r="E14" s="562" t="s">
        <v>307</v>
      </c>
      <c r="F14" s="601" t="s">
        <v>192</v>
      </c>
      <c r="G14" s="563" t="s">
        <v>78</v>
      </c>
      <c r="H14" s="602" t="s">
        <v>48</v>
      </c>
      <c r="I14" s="689" t="s">
        <v>334</v>
      </c>
      <c r="J14" s="634">
        <v>1</v>
      </c>
      <c r="K14" s="564">
        <v>42</v>
      </c>
      <c r="L14" s="623">
        <v>240330</v>
      </c>
      <c r="N14"/>
      <c r="O14"/>
      <c r="P14"/>
      <c r="Q14"/>
      <c r="R14"/>
      <c r="S14"/>
      <c r="T14"/>
      <c r="U14"/>
      <c r="V14"/>
      <c r="W14"/>
      <c r="X14"/>
      <c r="Y14"/>
    </row>
    <row r="15" spans="1:36" ht="15" customHeight="1" x14ac:dyDescent="0.25">
      <c r="A15" s="605"/>
      <c r="B15" s="1009"/>
      <c r="C15" s="950" t="s">
        <v>6</v>
      </c>
      <c r="D15" s="694">
        <v>1</v>
      </c>
      <c r="E15" s="695" t="s">
        <v>202</v>
      </c>
      <c r="F15" s="696" t="s">
        <v>190</v>
      </c>
      <c r="G15" s="697" t="s">
        <v>78</v>
      </c>
      <c r="H15" s="698" t="s">
        <v>42</v>
      </c>
      <c r="I15" s="699" t="s">
        <v>334</v>
      </c>
      <c r="J15" s="700">
        <v>1</v>
      </c>
      <c r="K15" s="701">
        <v>4036</v>
      </c>
      <c r="L15" s="702">
        <v>91994145</v>
      </c>
      <c r="N15" s="626"/>
      <c r="O15" s="626"/>
      <c r="P15"/>
      <c r="Q15" s="626"/>
      <c r="R15"/>
      <c r="S15"/>
      <c r="T15" s="624"/>
      <c r="U15"/>
      <c r="V15"/>
      <c r="W15"/>
      <c r="X15"/>
      <c r="Y15"/>
    </row>
    <row r="16" spans="1:36" ht="15" customHeight="1" x14ac:dyDescent="0.25">
      <c r="A16" s="605"/>
      <c r="B16" s="1009"/>
      <c r="C16" s="948"/>
      <c r="D16" s="597">
        <v>2</v>
      </c>
      <c r="E16" s="598" t="s">
        <v>304</v>
      </c>
      <c r="F16" s="599" t="s">
        <v>192</v>
      </c>
      <c r="G16" s="537" t="s">
        <v>78</v>
      </c>
      <c r="H16" s="600" t="s">
        <v>42</v>
      </c>
      <c r="I16" s="688" t="s">
        <v>335</v>
      </c>
      <c r="J16" s="633">
        <v>1</v>
      </c>
      <c r="K16" s="538">
        <v>3058</v>
      </c>
      <c r="L16" s="622">
        <v>114436853</v>
      </c>
      <c r="N16" s="626"/>
      <c r="O16" s="626"/>
      <c r="P16"/>
      <c r="Q16" s="626"/>
      <c r="R16"/>
      <c r="S16"/>
      <c r="T16" s="624"/>
      <c r="U16"/>
      <c r="V16"/>
      <c r="W16"/>
      <c r="X16"/>
      <c r="Y16"/>
    </row>
    <row r="17" spans="1:25" ht="15" customHeight="1" x14ac:dyDescent="0.25">
      <c r="A17" s="605"/>
      <c r="B17" s="1009"/>
      <c r="C17" s="948"/>
      <c r="D17" s="594">
        <v>3</v>
      </c>
      <c r="E17" s="528" t="s">
        <v>303</v>
      </c>
      <c r="F17" s="595" t="s">
        <v>192</v>
      </c>
      <c r="G17" s="529" t="s">
        <v>78</v>
      </c>
      <c r="H17" s="596" t="s">
        <v>42</v>
      </c>
      <c r="I17" s="690" t="s">
        <v>334</v>
      </c>
      <c r="J17" s="632">
        <v>1</v>
      </c>
      <c r="K17" s="542">
        <v>1369</v>
      </c>
      <c r="L17" s="621">
        <v>21266637</v>
      </c>
      <c r="N17" s="626"/>
      <c r="O17" s="626"/>
      <c r="P17"/>
      <c r="Q17" s="626"/>
      <c r="R17"/>
      <c r="S17"/>
      <c r="T17" s="624"/>
      <c r="U17"/>
      <c r="V17"/>
      <c r="W17"/>
      <c r="X17"/>
      <c r="Y17"/>
    </row>
    <row r="18" spans="1:25" ht="15" customHeight="1" x14ac:dyDescent="0.25">
      <c r="A18" s="605"/>
      <c r="B18" s="1009"/>
      <c r="C18" s="948"/>
      <c r="D18" s="597">
        <v>4</v>
      </c>
      <c r="E18" s="598" t="s">
        <v>314</v>
      </c>
      <c r="F18" s="599" t="s">
        <v>190</v>
      </c>
      <c r="G18" s="537" t="s">
        <v>78</v>
      </c>
      <c r="H18" s="600" t="s">
        <v>42</v>
      </c>
      <c r="I18" s="688" t="s">
        <v>335</v>
      </c>
      <c r="J18" s="633">
        <v>3</v>
      </c>
      <c r="K18" s="538">
        <v>496</v>
      </c>
      <c r="L18" s="622">
        <v>7695121</v>
      </c>
      <c r="N18" s="626"/>
      <c r="O18" s="626"/>
      <c r="P18"/>
      <c r="Q18" s="626"/>
      <c r="R18"/>
      <c r="S18"/>
      <c r="T18" s="624"/>
      <c r="U18"/>
      <c r="V18"/>
      <c r="W18"/>
      <c r="X18"/>
      <c r="Y18"/>
    </row>
    <row r="19" spans="1:25" ht="15" customHeight="1" x14ac:dyDescent="0.25">
      <c r="A19" s="605"/>
      <c r="B19" s="1009"/>
      <c r="C19" s="948"/>
      <c r="D19" s="594">
        <v>5</v>
      </c>
      <c r="E19" s="528" t="s">
        <v>315</v>
      </c>
      <c r="F19" s="595" t="s">
        <v>190</v>
      </c>
      <c r="G19" s="529" t="s">
        <v>78</v>
      </c>
      <c r="H19" s="596" t="s">
        <v>42</v>
      </c>
      <c r="I19" s="690" t="s">
        <v>334</v>
      </c>
      <c r="J19" s="632">
        <v>1</v>
      </c>
      <c r="K19" s="542">
        <v>274</v>
      </c>
      <c r="L19" s="621">
        <v>2095354</v>
      </c>
      <c r="N19" s="626"/>
      <c r="O19" s="626"/>
      <c r="P19"/>
      <c r="Q19" s="626"/>
      <c r="R19"/>
      <c r="S19"/>
      <c r="T19" s="624"/>
      <c r="U19"/>
      <c r="V19"/>
      <c r="W19"/>
      <c r="X19"/>
      <c r="Y19"/>
    </row>
    <row r="20" spans="1:25" ht="15" customHeight="1" x14ac:dyDescent="0.25">
      <c r="A20" s="605"/>
      <c r="B20" s="1009"/>
      <c r="C20" s="948"/>
      <c r="D20" s="597">
        <v>6</v>
      </c>
      <c r="E20" s="598" t="s">
        <v>312</v>
      </c>
      <c r="F20" s="599" t="s">
        <v>190</v>
      </c>
      <c r="G20" s="537" t="s">
        <v>158</v>
      </c>
      <c r="H20" s="600" t="s">
        <v>42</v>
      </c>
      <c r="I20" s="810" t="s">
        <v>333</v>
      </c>
      <c r="J20" s="633">
        <v>2</v>
      </c>
      <c r="K20" s="538">
        <v>251</v>
      </c>
      <c r="L20" s="622">
        <v>3464258</v>
      </c>
      <c r="N20" s="626"/>
      <c r="O20" s="626"/>
      <c r="P20"/>
      <c r="Q20" s="626"/>
      <c r="R20"/>
      <c r="S20"/>
      <c r="T20" s="624"/>
      <c r="U20"/>
      <c r="V20"/>
      <c r="W20"/>
      <c r="X20"/>
      <c r="Y20"/>
    </row>
    <row r="21" spans="1:25" ht="15" customHeight="1" x14ac:dyDescent="0.25">
      <c r="A21" s="605"/>
      <c r="B21" s="1009"/>
      <c r="C21" s="948"/>
      <c r="D21" s="594">
        <v>7</v>
      </c>
      <c r="E21" s="528" t="s">
        <v>313</v>
      </c>
      <c r="F21" s="595" t="s">
        <v>192</v>
      </c>
      <c r="G21" s="529" t="s">
        <v>78</v>
      </c>
      <c r="H21" s="596" t="s">
        <v>42</v>
      </c>
      <c r="I21" s="690" t="s">
        <v>335</v>
      </c>
      <c r="J21" s="632">
        <v>2</v>
      </c>
      <c r="K21" s="542">
        <v>223</v>
      </c>
      <c r="L21" s="621">
        <v>5334460</v>
      </c>
      <c r="N21" s="626"/>
      <c r="O21" s="626"/>
      <c r="P21"/>
      <c r="Q21" s="626"/>
      <c r="R21"/>
      <c r="S21"/>
      <c r="T21" s="624"/>
      <c r="U21"/>
      <c r="V21"/>
      <c r="W21"/>
      <c r="X21"/>
      <c r="Y21"/>
    </row>
    <row r="22" spans="1:25" ht="15" customHeight="1" x14ac:dyDescent="0.25">
      <c r="A22" s="605"/>
      <c r="B22" s="1009"/>
      <c r="C22" s="948"/>
      <c r="D22" s="597">
        <v>8</v>
      </c>
      <c r="E22" s="598" t="s">
        <v>308</v>
      </c>
      <c r="F22" s="599" t="s">
        <v>190</v>
      </c>
      <c r="G22" s="537" t="s">
        <v>78</v>
      </c>
      <c r="H22" s="600" t="s">
        <v>42</v>
      </c>
      <c r="I22" s="688" t="s">
        <v>335</v>
      </c>
      <c r="J22" s="633">
        <v>1</v>
      </c>
      <c r="K22" s="538">
        <v>216</v>
      </c>
      <c r="L22" s="622">
        <v>5477527</v>
      </c>
      <c r="N22" s="626"/>
      <c r="O22" s="626"/>
      <c r="P22"/>
      <c r="Q22" s="626"/>
      <c r="R22"/>
      <c r="S22"/>
      <c r="T22" s="624"/>
      <c r="U22"/>
      <c r="V22"/>
      <c r="W22"/>
      <c r="X22"/>
      <c r="Y22"/>
    </row>
    <row r="23" spans="1:25" ht="15" customHeight="1" x14ac:dyDescent="0.25">
      <c r="A23" s="605"/>
      <c r="B23" s="1009"/>
      <c r="C23" s="948"/>
      <c r="D23" s="594">
        <v>9</v>
      </c>
      <c r="E23" s="528" t="s">
        <v>309</v>
      </c>
      <c r="F23" s="595" t="s">
        <v>192</v>
      </c>
      <c r="G23" s="529" t="s">
        <v>78</v>
      </c>
      <c r="H23" s="596" t="s">
        <v>42</v>
      </c>
      <c r="I23" s="690" t="s">
        <v>335</v>
      </c>
      <c r="J23" s="632">
        <v>1</v>
      </c>
      <c r="K23" s="542">
        <v>180</v>
      </c>
      <c r="L23" s="621">
        <v>1391501</v>
      </c>
      <c r="N23" s="626"/>
      <c r="O23" s="626"/>
      <c r="P23"/>
      <c r="Q23" s="626"/>
      <c r="R23"/>
      <c r="S23"/>
      <c r="T23" s="624"/>
      <c r="U23"/>
      <c r="V23"/>
      <c r="W23"/>
      <c r="X23"/>
      <c r="Y23"/>
    </row>
    <row r="24" spans="1:25" ht="15" customHeight="1" thickBot="1" x14ac:dyDescent="0.3">
      <c r="A24" s="605"/>
      <c r="B24" s="1009"/>
      <c r="C24" s="1008"/>
      <c r="D24" s="603">
        <v>10</v>
      </c>
      <c r="E24" s="562" t="s">
        <v>311</v>
      </c>
      <c r="F24" s="601" t="s">
        <v>192</v>
      </c>
      <c r="G24" s="563" t="s">
        <v>78</v>
      </c>
      <c r="H24" s="602" t="s">
        <v>42</v>
      </c>
      <c r="I24" s="689" t="s">
        <v>335</v>
      </c>
      <c r="J24" s="634">
        <v>1</v>
      </c>
      <c r="K24" s="564">
        <v>170</v>
      </c>
      <c r="L24" s="623">
        <v>1570572</v>
      </c>
      <c r="N24" s="626"/>
      <c r="O24" s="626"/>
      <c r="P24"/>
      <c r="Q24" s="626"/>
      <c r="R24"/>
      <c r="S24"/>
      <c r="T24" s="624"/>
      <c r="U24"/>
      <c r="V24"/>
      <c r="W24"/>
      <c r="X24"/>
      <c r="Y24"/>
    </row>
    <row r="25" spans="1:25" ht="15" customHeight="1" x14ac:dyDescent="0.25">
      <c r="A25" s="605"/>
      <c r="B25" s="1009" t="s">
        <v>175</v>
      </c>
      <c r="C25" s="950" t="s">
        <v>9</v>
      </c>
      <c r="D25" s="694">
        <v>1</v>
      </c>
      <c r="E25" s="695" t="s">
        <v>170</v>
      </c>
      <c r="F25" s="696" t="s">
        <v>190</v>
      </c>
      <c r="G25" s="697" t="s">
        <v>158</v>
      </c>
      <c r="H25" s="698" t="s">
        <v>42</v>
      </c>
      <c r="I25" s="811" t="s">
        <v>333</v>
      </c>
      <c r="J25" s="700">
        <v>11</v>
      </c>
      <c r="K25" s="701">
        <v>16748</v>
      </c>
      <c r="L25" s="702">
        <v>192205101</v>
      </c>
      <c r="N25" s="626"/>
      <c r="O25" s="626"/>
      <c r="P25"/>
      <c r="Q25" s="626"/>
      <c r="R25"/>
      <c r="S25"/>
      <c r="T25" s="624"/>
      <c r="U25"/>
      <c r="V25"/>
      <c r="W25"/>
      <c r="X25"/>
      <c r="Y25"/>
    </row>
    <row r="26" spans="1:25" ht="15" customHeight="1" x14ac:dyDescent="0.25">
      <c r="A26" s="605"/>
      <c r="B26" s="1009"/>
      <c r="C26" s="948"/>
      <c r="D26" s="597">
        <v>2</v>
      </c>
      <c r="E26" s="598" t="s">
        <v>169</v>
      </c>
      <c r="F26" s="599" t="s">
        <v>190</v>
      </c>
      <c r="G26" s="537" t="s">
        <v>78</v>
      </c>
      <c r="H26" s="600" t="s">
        <v>42</v>
      </c>
      <c r="I26" s="688" t="s">
        <v>335</v>
      </c>
      <c r="J26" s="633">
        <v>15</v>
      </c>
      <c r="K26" s="538">
        <v>14036</v>
      </c>
      <c r="L26" s="622">
        <v>148985579</v>
      </c>
      <c r="N26" s="626"/>
      <c r="O26" s="626"/>
      <c r="P26"/>
      <c r="Q26" s="626"/>
      <c r="R26"/>
      <c r="S26"/>
      <c r="T26" s="624"/>
      <c r="U26"/>
      <c r="V26"/>
      <c r="W26"/>
      <c r="X26"/>
      <c r="Y26"/>
    </row>
    <row r="27" spans="1:25" ht="15" customHeight="1" x14ac:dyDescent="0.25">
      <c r="A27" s="605"/>
      <c r="B27" s="1009"/>
      <c r="C27" s="948"/>
      <c r="D27" s="594">
        <v>3</v>
      </c>
      <c r="E27" s="528" t="s">
        <v>209</v>
      </c>
      <c r="F27" s="595" t="s">
        <v>192</v>
      </c>
      <c r="G27" s="529" t="s">
        <v>78</v>
      </c>
      <c r="H27" s="596" t="s">
        <v>42</v>
      </c>
      <c r="I27" s="690" t="s">
        <v>334</v>
      </c>
      <c r="J27" s="632">
        <v>2</v>
      </c>
      <c r="K27" s="542">
        <v>12866</v>
      </c>
      <c r="L27" s="621">
        <v>166953272</v>
      </c>
      <c r="N27" s="626"/>
      <c r="O27" s="626"/>
      <c r="P27"/>
      <c r="Q27" s="626"/>
      <c r="R27"/>
      <c r="S27"/>
      <c r="T27" s="624"/>
      <c r="U27"/>
      <c r="V27"/>
      <c r="W27"/>
      <c r="X27"/>
      <c r="Y27"/>
    </row>
    <row r="28" spans="1:25" ht="15" customHeight="1" x14ac:dyDescent="0.25">
      <c r="A28" s="605"/>
      <c r="B28" s="1009"/>
      <c r="C28" s="948"/>
      <c r="D28" s="597">
        <v>4</v>
      </c>
      <c r="E28" s="598" t="s">
        <v>271</v>
      </c>
      <c r="F28" s="599" t="s">
        <v>190</v>
      </c>
      <c r="G28" s="537" t="s">
        <v>78</v>
      </c>
      <c r="H28" s="600" t="s">
        <v>42</v>
      </c>
      <c r="I28" s="688" t="s">
        <v>335</v>
      </c>
      <c r="J28" s="633">
        <v>3</v>
      </c>
      <c r="K28" s="538">
        <v>9833</v>
      </c>
      <c r="L28" s="622">
        <v>87570652</v>
      </c>
      <c r="N28" s="626"/>
      <c r="O28" s="626"/>
      <c r="P28"/>
      <c r="Q28" s="626"/>
      <c r="R28"/>
      <c r="S28"/>
      <c r="T28" s="624"/>
      <c r="U28"/>
      <c r="V28"/>
      <c r="W28"/>
      <c r="X28"/>
      <c r="Y28"/>
    </row>
    <row r="29" spans="1:25" ht="15" customHeight="1" x14ac:dyDescent="0.25">
      <c r="A29" s="605"/>
      <c r="B29" s="1009"/>
      <c r="C29" s="948"/>
      <c r="D29" s="594">
        <v>5</v>
      </c>
      <c r="E29" s="528" t="s">
        <v>304</v>
      </c>
      <c r="F29" s="595" t="s">
        <v>192</v>
      </c>
      <c r="G29" s="529" t="s">
        <v>78</v>
      </c>
      <c r="H29" s="596" t="s">
        <v>42</v>
      </c>
      <c r="I29" s="690" t="s">
        <v>335</v>
      </c>
      <c r="J29" s="632">
        <v>11</v>
      </c>
      <c r="K29" s="542">
        <v>9652</v>
      </c>
      <c r="L29" s="621">
        <v>165400392</v>
      </c>
      <c r="N29" s="626"/>
      <c r="O29" s="626"/>
      <c r="P29"/>
      <c r="Q29" s="626"/>
      <c r="R29"/>
      <c r="S29"/>
      <c r="T29" s="624"/>
      <c r="U29"/>
      <c r="V29"/>
      <c r="W29"/>
      <c r="X29"/>
      <c r="Y29"/>
    </row>
    <row r="30" spans="1:25" ht="15" customHeight="1" x14ac:dyDescent="0.25">
      <c r="A30" s="605"/>
      <c r="B30" s="1009"/>
      <c r="C30" s="948"/>
      <c r="D30" s="597">
        <v>6</v>
      </c>
      <c r="E30" s="598" t="s">
        <v>199</v>
      </c>
      <c r="F30" s="599" t="s">
        <v>192</v>
      </c>
      <c r="G30" s="537" t="s">
        <v>158</v>
      </c>
      <c r="H30" s="600" t="s">
        <v>42</v>
      </c>
      <c r="I30" s="810" t="s">
        <v>333</v>
      </c>
      <c r="J30" s="633">
        <v>2</v>
      </c>
      <c r="K30" s="538">
        <v>8570</v>
      </c>
      <c r="L30" s="622">
        <v>117050923</v>
      </c>
      <c r="N30" s="626"/>
      <c r="O30" s="626"/>
      <c r="P30"/>
      <c r="Q30" s="626"/>
      <c r="R30"/>
      <c r="S30"/>
      <c r="T30" s="624"/>
      <c r="U30"/>
      <c r="V30"/>
      <c r="W30"/>
      <c r="X30"/>
      <c r="Y30"/>
    </row>
    <row r="31" spans="1:25" ht="15" customHeight="1" x14ac:dyDescent="0.25">
      <c r="A31" s="605"/>
      <c r="B31" s="1009"/>
      <c r="C31" s="948"/>
      <c r="D31" s="594">
        <v>7</v>
      </c>
      <c r="E31" s="528" t="s">
        <v>217</v>
      </c>
      <c r="F31" s="595" t="s">
        <v>192</v>
      </c>
      <c r="G31" s="529" t="s">
        <v>158</v>
      </c>
      <c r="H31" s="596" t="s">
        <v>191</v>
      </c>
      <c r="I31" s="812" t="s">
        <v>333</v>
      </c>
      <c r="J31" s="632">
        <v>3</v>
      </c>
      <c r="K31" s="542">
        <v>8499</v>
      </c>
      <c r="L31" s="621">
        <v>104305269</v>
      </c>
      <c r="N31" s="626"/>
      <c r="O31" s="626"/>
      <c r="P31"/>
      <c r="Q31" s="626"/>
      <c r="R31"/>
      <c r="S31"/>
      <c r="T31" s="624"/>
      <c r="U31"/>
      <c r="V31"/>
      <c r="W31"/>
      <c r="X31"/>
      <c r="Y31"/>
    </row>
    <row r="32" spans="1:25" ht="15" customHeight="1" x14ac:dyDescent="0.25">
      <c r="A32" s="605"/>
      <c r="B32" s="1009"/>
      <c r="C32" s="948"/>
      <c r="D32" s="597">
        <v>8</v>
      </c>
      <c r="E32" s="598" t="s">
        <v>207</v>
      </c>
      <c r="F32" s="599" t="s">
        <v>192</v>
      </c>
      <c r="G32" s="537" t="s">
        <v>78</v>
      </c>
      <c r="H32" s="600" t="s">
        <v>191</v>
      </c>
      <c r="I32" s="688" t="s">
        <v>334</v>
      </c>
      <c r="J32" s="633">
        <v>1</v>
      </c>
      <c r="K32" s="538">
        <v>8428</v>
      </c>
      <c r="L32" s="622">
        <v>86219857</v>
      </c>
      <c r="N32" s="626"/>
      <c r="O32" s="626"/>
      <c r="P32"/>
      <c r="Q32" s="626"/>
      <c r="R32"/>
      <c r="S32"/>
      <c r="T32" s="624"/>
      <c r="U32"/>
      <c r="V32"/>
      <c r="W32"/>
      <c r="X32"/>
      <c r="Y32"/>
    </row>
    <row r="33" spans="1:25" ht="15" customHeight="1" x14ac:dyDescent="0.25">
      <c r="A33" s="605"/>
      <c r="B33" s="1009"/>
      <c r="C33" s="948"/>
      <c r="D33" s="594">
        <v>9</v>
      </c>
      <c r="E33" s="528" t="s">
        <v>219</v>
      </c>
      <c r="F33" s="595" t="s">
        <v>192</v>
      </c>
      <c r="G33" s="529" t="s">
        <v>78</v>
      </c>
      <c r="H33" s="596" t="s">
        <v>42</v>
      </c>
      <c r="I33" s="690" t="s">
        <v>335</v>
      </c>
      <c r="J33" s="632">
        <v>7</v>
      </c>
      <c r="K33" s="542">
        <v>8387</v>
      </c>
      <c r="L33" s="621">
        <v>99009312</v>
      </c>
      <c r="N33" s="626"/>
      <c r="O33" s="626"/>
      <c r="P33"/>
      <c r="Q33" s="626"/>
      <c r="R33"/>
      <c r="S33"/>
      <c r="T33" s="624"/>
      <c r="U33"/>
      <c r="V33"/>
      <c r="W33"/>
      <c r="X33"/>
      <c r="Y33"/>
    </row>
    <row r="34" spans="1:25" ht="15" customHeight="1" thickBot="1" x14ac:dyDescent="0.3">
      <c r="A34" s="605"/>
      <c r="B34" s="1009"/>
      <c r="C34" s="1008"/>
      <c r="D34" s="603">
        <v>10</v>
      </c>
      <c r="E34" s="562" t="s">
        <v>221</v>
      </c>
      <c r="F34" s="601" t="s">
        <v>192</v>
      </c>
      <c r="G34" s="563" t="s">
        <v>78</v>
      </c>
      <c r="H34" s="602" t="s">
        <v>42</v>
      </c>
      <c r="I34" s="689" t="s">
        <v>334</v>
      </c>
      <c r="J34" s="634">
        <v>1</v>
      </c>
      <c r="K34" s="564">
        <v>7566</v>
      </c>
      <c r="L34" s="623">
        <v>70397542</v>
      </c>
      <c r="N34" s="626"/>
      <c r="O34" s="626"/>
      <c r="P34"/>
      <c r="Q34" s="626"/>
      <c r="R34"/>
      <c r="S34"/>
      <c r="T34" s="624"/>
      <c r="U34"/>
      <c r="V34"/>
      <c r="W34"/>
      <c r="X34"/>
      <c r="Y34"/>
    </row>
    <row r="35" spans="1:25" ht="15" customHeight="1" x14ac:dyDescent="0.25">
      <c r="A35" s="605"/>
      <c r="B35" s="1009"/>
      <c r="C35" s="950" t="s">
        <v>10</v>
      </c>
      <c r="D35" s="694">
        <v>1</v>
      </c>
      <c r="E35" s="695" t="s">
        <v>317</v>
      </c>
      <c r="F35" s="696" t="s">
        <v>118</v>
      </c>
      <c r="G35" s="697" t="s">
        <v>78</v>
      </c>
      <c r="H35" s="698" t="s">
        <v>42</v>
      </c>
      <c r="I35" s="699" t="s">
        <v>334</v>
      </c>
      <c r="J35" s="700">
        <v>1</v>
      </c>
      <c r="K35" s="701">
        <v>314</v>
      </c>
      <c r="L35" s="702">
        <v>3510363</v>
      </c>
      <c r="N35" s="626"/>
      <c r="O35" s="626"/>
      <c r="P35"/>
      <c r="Q35" s="626"/>
      <c r="R35"/>
      <c r="S35"/>
      <c r="T35" s="624"/>
      <c r="U35"/>
      <c r="V35"/>
      <c r="W35"/>
      <c r="X35"/>
      <c r="Y35"/>
    </row>
    <row r="36" spans="1:25" ht="15" customHeight="1" thickBot="1" x14ac:dyDescent="0.3">
      <c r="A36" s="605"/>
      <c r="B36" s="1009"/>
      <c r="C36" s="1008"/>
      <c r="D36" s="603">
        <v>2</v>
      </c>
      <c r="E36" s="562" t="s">
        <v>316</v>
      </c>
      <c r="F36" s="601" t="s">
        <v>118</v>
      </c>
      <c r="G36" s="563" t="s">
        <v>78</v>
      </c>
      <c r="H36" s="602" t="s">
        <v>42</v>
      </c>
      <c r="I36" s="689" t="s">
        <v>334</v>
      </c>
      <c r="J36" s="634">
        <v>1</v>
      </c>
      <c r="K36" s="564">
        <v>1</v>
      </c>
      <c r="L36" s="623">
        <v>10522</v>
      </c>
      <c r="N36" s="626"/>
      <c r="O36" s="626"/>
      <c r="P36"/>
      <c r="Q36" s="626"/>
      <c r="R36"/>
      <c r="S36"/>
      <c r="T36" s="624"/>
      <c r="U36"/>
      <c r="V36"/>
      <c r="W36"/>
      <c r="X36"/>
      <c r="Y36"/>
    </row>
    <row r="37" spans="1:25" ht="15" customHeight="1" thickBot="1" x14ac:dyDescent="0.3">
      <c r="A37" s="605"/>
      <c r="B37" s="1009"/>
      <c r="C37" s="631" t="s">
        <v>11</v>
      </c>
      <c r="D37" s="703">
        <v>1</v>
      </c>
      <c r="E37" s="704" t="s">
        <v>202</v>
      </c>
      <c r="F37" s="705" t="s">
        <v>190</v>
      </c>
      <c r="G37" s="706" t="s">
        <v>78</v>
      </c>
      <c r="H37" s="707" t="s">
        <v>42</v>
      </c>
      <c r="I37" s="708" t="s">
        <v>334</v>
      </c>
      <c r="J37" s="709">
        <v>1</v>
      </c>
      <c r="K37" s="710">
        <v>4036</v>
      </c>
      <c r="L37" s="711">
        <v>91994145</v>
      </c>
      <c r="N37" s="626"/>
      <c r="O37" s="626"/>
      <c r="P37"/>
      <c r="Q37" s="626"/>
      <c r="R37"/>
      <c r="S37"/>
      <c r="T37" s="624"/>
      <c r="U37"/>
      <c r="V37"/>
      <c r="W37"/>
      <c r="X37"/>
      <c r="Y37"/>
    </row>
    <row r="38" spans="1:25" ht="15" customHeight="1" x14ac:dyDescent="0.25">
      <c r="A38" s="605"/>
      <c r="B38" s="1009"/>
      <c r="C38" s="950" t="s">
        <v>46</v>
      </c>
      <c r="D38" s="712">
        <v>1</v>
      </c>
      <c r="E38" s="628" t="s">
        <v>170</v>
      </c>
      <c r="F38" s="629" t="s">
        <v>190</v>
      </c>
      <c r="G38" s="630" t="s">
        <v>158</v>
      </c>
      <c r="H38" s="713" t="s">
        <v>42</v>
      </c>
      <c r="I38" s="813" t="s">
        <v>333</v>
      </c>
      <c r="J38" s="635">
        <v>8</v>
      </c>
      <c r="K38" s="714">
        <v>16568</v>
      </c>
      <c r="L38" s="715">
        <v>190804729</v>
      </c>
      <c r="N38" s="626"/>
      <c r="O38" s="626"/>
      <c r="P38"/>
      <c r="Q38" s="626"/>
      <c r="R38"/>
      <c r="S38"/>
      <c r="T38" s="624"/>
      <c r="U38"/>
      <c r="V38"/>
      <c r="W38"/>
      <c r="X38"/>
      <c r="Y38"/>
    </row>
    <row r="39" spans="1:25" ht="15" customHeight="1" x14ac:dyDescent="0.25">
      <c r="A39" s="605"/>
      <c r="B39" s="1009"/>
      <c r="C39" s="948"/>
      <c r="D39" s="594">
        <v>2</v>
      </c>
      <c r="E39" s="528" t="s">
        <v>169</v>
      </c>
      <c r="F39" s="595" t="s">
        <v>190</v>
      </c>
      <c r="G39" s="529" t="s">
        <v>78</v>
      </c>
      <c r="H39" s="596" t="s">
        <v>42</v>
      </c>
      <c r="I39" s="690" t="s">
        <v>335</v>
      </c>
      <c r="J39" s="632">
        <v>11</v>
      </c>
      <c r="K39" s="542">
        <v>13841</v>
      </c>
      <c r="L39" s="621">
        <v>147848304</v>
      </c>
      <c r="N39" s="626"/>
      <c r="O39" s="626"/>
      <c r="P39"/>
      <c r="Q39" s="626"/>
      <c r="R39"/>
      <c r="S39"/>
      <c r="T39" s="624"/>
      <c r="U39"/>
      <c r="V39"/>
      <c r="W39"/>
      <c r="X39"/>
      <c r="Y39"/>
    </row>
    <row r="40" spans="1:25" ht="15" customHeight="1" x14ac:dyDescent="0.25">
      <c r="A40" s="605"/>
      <c r="B40" s="1009"/>
      <c r="C40" s="948"/>
      <c r="D40" s="597">
        <v>3</v>
      </c>
      <c r="E40" s="598" t="s">
        <v>209</v>
      </c>
      <c r="F40" s="599" t="s">
        <v>192</v>
      </c>
      <c r="G40" s="537" t="s">
        <v>78</v>
      </c>
      <c r="H40" s="600" t="s">
        <v>42</v>
      </c>
      <c r="I40" s="688" t="s">
        <v>334</v>
      </c>
      <c r="J40" s="633">
        <v>2</v>
      </c>
      <c r="K40" s="538">
        <v>12866</v>
      </c>
      <c r="L40" s="622">
        <v>166953272</v>
      </c>
      <c r="N40" s="626"/>
      <c r="O40" s="626"/>
      <c r="P40"/>
      <c r="Q40" s="626"/>
      <c r="R40"/>
      <c r="S40"/>
      <c r="T40" s="624"/>
      <c r="U40"/>
      <c r="V40"/>
      <c r="W40"/>
      <c r="X40"/>
      <c r="Y40"/>
    </row>
    <row r="41" spans="1:25" ht="15" customHeight="1" x14ac:dyDescent="0.25">
      <c r="A41" s="605"/>
      <c r="B41" s="1009"/>
      <c r="C41" s="948"/>
      <c r="D41" s="594">
        <v>4</v>
      </c>
      <c r="E41" s="528" t="s">
        <v>219</v>
      </c>
      <c r="F41" s="595" t="s">
        <v>192</v>
      </c>
      <c r="G41" s="529" t="s">
        <v>78</v>
      </c>
      <c r="H41" s="596" t="s">
        <v>42</v>
      </c>
      <c r="I41" s="690" t="s">
        <v>335</v>
      </c>
      <c r="J41" s="632">
        <v>6</v>
      </c>
      <c r="K41" s="542">
        <v>12602</v>
      </c>
      <c r="L41" s="621">
        <v>147706863</v>
      </c>
      <c r="N41" s="626"/>
      <c r="O41" s="626"/>
      <c r="P41"/>
      <c r="Q41" s="626"/>
      <c r="R41"/>
      <c r="S41"/>
      <c r="T41" s="624"/>
      <c r="U41"/>
      <c r="V41"/>
      <c r="W41"/>
      <c r="X41"/>
      <c r="Y41"/>
    </row>
    <row r="42" spans="1:25" ht="15" customHeight="1" x14ac:dyDescent="0.25">
      <c r="A42" s="605"/>
      <c r="B42" s="1009"/>
      <c r="C42" s="948"/>
      <c r="D42" s="597">
        <v>5</v>
      </c>
      <c r="E42" s="598" t="s">
        <v>271</v>
      </c>
      <c r="F42" s="599" t="s">
        <v>190</v>
      </c>
      <c r="G42" s="537" t="s">
        <v>78</v>
      </c>
      <c r="H42" s="600" t="s">
        <v>42</v>
      </c>
      <c r="I42" s="688" t="s">
        <v>335</v>
      </c>
      <c r="J42" s="633">
        <v>4</v>
      </c>
      <c r="K42" s="538">
        <v>9836</v>
      </c>
      <c r="L42" s="622">
        <v>87602409</v>
      </c>
      <c r="N42" s="626"/>
      <c r="O42" s="626"/>
      <c r="P42"/>
      <c r="Q42" s="626"/>
      <c r="R42"/>
      <c r="S42"/>
      <c r="T42" s="624"/>
      <c r="U42"/>
      <c r="V42"/>
      <c r="W42"/>
      <c r="X42"/>
      <c r="Y42"/>
    </row>
    <row r="43" spans="1:25" ht="15" customHeight="1" x14ac:dyDescent="0.25">
      <c r="A43" s="605"/>
      <c r="B43" s="1009"/>
      <c r="C43" s="948"/>
      <c r="D43" s="594">
        <v>6</v>
      </c>
      <c r="E43" s="528" t="s">
        <v>244</v>
      </c>
      <c r="F43" s="595" t="s">
        <v>192</v>
      </c>
      <c r="G43" s="529" t="s">
        <v>158</v>
      </c>
      <c r="H43" s="596" t="s">
        <v>42</v>
      </c>
      <c r="I43" s="812" t="s">
        <v>333</v>
      </c>
      <c r="J43" s="632">
        <v>14</v>
      </c>
      <c r="K43" s="542">
        <v>8779</v>
      </c>
      <c r="L43" s="621">
        <v>106100178</v>
      </c>
      <c r="N43" s="626"/>
      <c r="O43" s="626"/>
      <c r="P43"/>
      <c r="Q43" s="626"/>
      <c r="R43"/>
      <c r="S43"/>
      <c r="T43" s="624"/>
      <c r="U43"/>
      <c r="V43"/>
      <c r="W43"/>
      <c r="X43"/>
      <c r="Y43"/>
    </row>
    <row r="44" spans="1:25" ht="15" customHeight="1" x14ac:dyDescent="0.25">
      <c r="A44" s="605"/>
      <c r="B44" s="1009"/>
      <c r="C44" s="948"/>
      <c r="D44" s="597">
        <v>7</v>
      </c>
      <c r="E44" s="598" t="s">
        <v>199</v>
      </c>
      <c r="F44" s="599" t="s">
        <v>192</v>
      </c>
      <c r="G44" s="537" t="s">
        <v>158</v>
      </c>
      <c r="H44" s="600" t="s">
        <v>42</v>
      </c>
      <c r="I44" s="810" t="s">
        <v>333</v>
      </c>
      <c r="J44" s="633">
        <v>3</v>
      </c>
      <c r="K44" s="538">
        <v>8619</v>
      </c>
      <c r="L44" s="622">
        <v>120786463</v>
      </c>
      <c r="N44" s="626"/>
      <c r="O44" s="626"/>
      <c r="P44"/>
      <c r="Q44" s="626"/>
      <c r="R44"/>
      <c r="S44"/>
      <c r="T44" s="624"/>
      <c r="U44"/>
      <c r="V44"/>
      <c r="W44"/>
      <c r="X44"/>
      <c r="Y44"/>
    </row>
    <row r="45" spans="1:25" ht="15" customHeight="1" x14ac:dyDescent="0.25">
      <c r="A45" s="605"/>
      <c r="B45" s="1009"/>
      <c r="C45" s="948"/>
      <c r="D45" s="594">
        <v>8</v>
      </c>
      <c r="E45" s="528" t="s">
        <v>217</v>
      </c>
      <c r="F45" s="595" t="s">
        <v>192</v>
      </c>
      <c r="G45" s="529" t="s">
        <v>158</v>
      </c>
      <c r="H45" s="596" t="s">
        <v>191</v>
      </c>
      <c r="I45" s="812" t="s">
        <v>333</v>
      </c>
      <c r="J45" s="632">
        <v>3</v>
      </c>
      <c r="K45" s="542">
        <v>8499</v>
      </c>
      <c r="L45" s="621">
        <v>104305269</v>
      </c>
      <c r="N45" s="626"/>
      <c r="O45" s="626"/>
      <c r="P45"/>
      <c r="Q45" s="626"/>
      <c r="R45"/>
      <c r="S45"/>
      <c r="T45" s="624"/>
      <c r="U45"/>
      <c r="V45"/>
      <c r="W45"/>
      <c r="X45"/>
      <c r="Y45"/>
    </row>
    <row r="46" spans="1:25" ht="15" customHeight="1" x14ac:dyDescent="0.25">
      <c r="A46" s="605"/>
      <c r="B46" s="1009"/>
      <c r="C46" s="948"/>
      <c r="D46" s="597">
        <v>9</v>
      </c>
      <c r="E46" s="598" t="s">
        <v>207</v>
      </c>
      <c r="F46" s="599" t="s">
        <v>192</v>
      </c>
      <c r="G46" s="537" t="s">
        <v>78</v>
      </c>
      <c r="H46" s="600" t="s">
        <v>191</v>
      </c>
      <c r="I46" s="688" t="s">
        <v>334</v>
      </c>
      <c r="J46" s="633">
        <v>1</v>
      </c>
      <c r="K46" s="538">
        <v>8428</v>
      </c>
      <c r="L46" s="622">
        <v>86219857</v>
      </c>
      <c r="N46" s="626"/>
      <c r="O46" s="626"/>
      <c r="P46"/>
      <c r="Q46" s="626"/>
      <c r="R46"/>
      <c r="S46"/>
      <c r="T46" s="624"/>
      <c r="U46"/>
      <c r="V46"/>
      <c r="W46"/>
      <c r="X46"/>
      <c r="Y46"/>
    </row>
    <row r="47" spans="1:25" ht="15" customHeight="1" thickBot="1" x14ac:dyDescent="0.3">
      <c r="A47" s="605"/>
      <c r="B47" s="1009"/>
      <c r="C47" s="1008"/>
      <c r="D47" s="716">
        <v>10</v>
      </c>
      <c r="E47" s="717" t="s">
        <v>304</v>
      </c>
      <c r="F47" s="718" t="s">
        <v>192</v>
      </c>
      <c r="G47" s="719" t="s">
        <v>78</v>
      </c>
      <c r="H47" s="720" t="s">
        <v>42</v>
      </c>
      <c r="I47" s="721" t="s">
        <v>335</v>
      </c>
      <c r="J47" s="722">
        <v>7</v>
      </c>
      <c r="K47" s="723">
        <v>8241</v>
      </c>
      <c r="L47" s="724">
        <v>162360128</v>
      </c>
      <c r="N47" s="626"/>
      <c r="O47" s="626"/>
      <c r="P47"/>
      <c r="Q47" s="626"/>
      <c r="R47"/>
      <c r="S47"/>
      <c r="T47" s="624"/>
      <c r="U47"/>
      <c r="V47"/>
      <c r="W47"/>
      <c r="X47"/>
      <c r="Y47"/>
    </row>
    <row r="48" spans="1:25" ht="15" customHeight="1" x14ac:dyDescent="0.25">
      <c r="A48" s="605"/>
      <c r="B48" s="1009"/>
      <c r="C48" s="950" t="s">
        <v>13</v>
      </c>
      <c r="D48" s="712">
        <v>1</v>
      </c>
      <c r="E48" s="628" t="s">
        <v>170</v>
      </c>
      <c r="F48" s="629" t="s">
        <v>190</v>
      </c>
      <c r="G48" s="630" t="s">
        <v>158</v>
      </c>
      <c r="H48" s="713" t="s">
        <v>42</v>
      </c>
      <c r="I48" s="813" t="s">
        <v>333</v>
      </c>
      <c r="J48" s="635">
        <v>8</v>
      </c>
      <c r="K48" s="714">
        <v>16532</v>
      </c>
      <c r="L48" s="715">
        <v>189786079</v>
      </c>
      <c r="N48" s="626"/>
      <c r="O48" s="626"/>
      <c r="P48"/>
      <c r="Q48" s="626"/>
      <c r="R48"/>
      <c r="S48"/>
      <c r="T48" s="624"/>
      <c r="U48"/>
      <c r="V48"/>
      <c r="W48"/>
      <c r="X48"/>
      <c r="Y48"/>
    </row>
    <row r="49" spans="1:25" ht="15" customHeight="1" x14ac:dyDescent="0.25">
      <c r="A49" s="605"/>
      <c r="B49" s="1009"/>
      <c r="C49" s="948"/>
      <c r="D49" s="594">
        <v>2</v>
      </c>
      <c r="E49" s="528" t="s">
        <v>169</v>
      </c>
      <c r="F49" s="595" t="s">
        <v>190</v>
      </c>
      <c r="G49" s="529" t="s">
        <v>78</v>
      </c>
      <c r="H49" s="596" t="s">
        <v>42</v>
      </c>
      <c r="I49" s="690" t="s">
        <v>335</v>
      </c>
      <c r="J49" s="632">
        <v>16</v>
      </c>
      <c r="K49" s="542">
        <v>14214</v>
      </c>
      <c r="L49" s="621">
        <v>149555311</v>
      </c>
      <c r="N49" s="626"/>
      <c r="O49" s="626"/>
      <c r="P49"/>
      <c r="Q49" s="626"/>
      <c r="R49"/>
      <c r="S49"/>
      <c r="T49" s="624"/>
      <c r="U49"/>
      <c r="V49"/>
      <c r="W49"/>
      <c r="X49"/>
      <c r="Y49"/>
    </row>
    <row r="50" spans="1:25" ht="15" customHeight="1" x14ac:dyDescent="0.25">
      <c r="A50" s="605"/>
      <c r="B50" s="1009"/>
      <c r="C50" s="948"/>
      <c r="D50" s="597">
        <v>3</v>
      </c>
      <c r="E50" s="598" t="s">
        <v>209</v>
      </c>
      <c r="F50" s="599" t="s">
        <v>192</v>
      </c>
      <c r="G50" s="537" t="s">
        <v>78</v>
      </c>
      <c r="H50" s="600" t="s">
        <v>42</v>
      </c>
      <c r="I50" s="688" t="s">
        <v>334</v>
      </c>
      <c r="J50" s="633">
        <v>2</v>
      </c>
      <c r="K50" s="538">
        <v>12866</v>
      </c>
      <c r="L50" s="622">
        <v>166953272</v>
      </c>
      <c r="N50" s="626"/>
      <c r="O50" s="626"/>
      <c r="P50"/>
      <c r="Q50" s="626"/>
      <c r="R50"/>
      <c r="S50"/>
      <c r="T50" s="624"/>
      <c r="U50"/>
      <c r="V50"/>
      <c r="W50"/>
      <c r="X50"/>
      <c r="Y50"/>
    </row>
    <row r="51" spans="1:25" ht="15" customHeight="1" x14ac:dyDescent="0.25">
      <c r="A51" s="605"/>
      <c r="B51" s="1009"/>
      <c r="C51" s="948"/>
      <c r="D51" s="594">
        <v>4</v>
      </c>
      <c r="E51" s="528" t="s">
        <v>271</v>
      </c>
      <c r="F51" s="595" t="s">
        <v>190</v>
      </c>
      <c r="G51" s="529" t="s">
        <v>78</v>
      </c>
      <c r="H51" s="596" t="s">
        <v>42</v>
      </c>
      <c r="I51" s="690" t="s">
        <v>335</v>
      </c>
      <c r="J51" s="632">
        <v>5</v>
      </c>
      <c r="K51" s="542">
        <v>10166</v>
      </c>
      <c r="L51" s="621">
        <v>89894970</v>
      </c>
      <c r="N51" s="626"/>
      <c r="O51" s="626"/>
      <c r="P51"/>
      <c r="Q51" s="626"/>
      <c r="R51"/>
      <c r="S51"/>
      <c r="T51" s="624"/>
      <c r="U51"/>
      <c r="V51"/>
      <c r="W51"/>
      <c r="X51"/>
      <c r="Y51"/>
    </row>
    <row r="52" spans="1:25" ht="15" customHeight="1" x14ac:dyDescent="0.25">
      <c r="A52" s="605"/>
      <c r="B52" s="1009"/>
      <c r="C52" s="948"/>
      <c r="D52" s="597">
        <v>5</v>
      </c>
      <c r="E52" s="598" t="s">
        <v>304</v>
      </c>
      <c r="F52" s="599" t="s">
        <v>192</v>
      </c>
      <c r="G52" s="537" t="s">
        <v>78</v>
      </c>
      <c r="H52" s="600" t="s">
        <v>42</v>
      </c>
      <c r="I52" s="688" t="s">
        <v>335</v>
      </c>
      <c r="J52" s="633">
        <v>11</v>
      </c>
      <c r="K52" s="538">
        <v>9611</v>
      </c>
      <c r="L52" s="622">
        <v>165199171</v>
      </c>
      <c r="N52" s="626"/>
      <c r="O52" s="626"/>
      <c r="P52"/>
      <c r="Q52" s="626"/>
      <c r="R52"/>
      <c r="S52"/>
      <c r="T52" s="624"/>
      <c r="U52"/>
      <c r="Y52"/>
    </row>
    <row r="53" spans="1:25" ht="15" customHeight="1" x14ac:dyDescent="0.25">
      <c r="A53" s="605"/>
      <c r="B53" s="1009"/>
      <c r="C53" s="948"/>
      <c r="D53" s="594">
        <v>6</v>
      </c>
      <c r="E53" s="528" t="s">
        <v>244</v>
      </c>
      <c r="F53" s="595" t="s">
        <v>192</v>
      </c>
      <c r="G53" s="529" t="s">
        <v>158</v>
      </c>
      <c r="H53" s="596" t="s">
        <v>42</v>
      </c>
      <c r="I53" s="812" t="s">
        <v>333</v>
      </c>
      <c r="J53" s="632">
        <v>14</v>
      </c>
      <c r="K53" s="542">
        <v>8775</v>
      </c>
      <c r="L53" s="621">
        <v>106076447</v>
      </c>
      <c r="N53" s="626"/>
      <c r="O53" s="626"/>
      <c r="P53"/>
      <c r="Q53" s="626"/>
      <c r="R53"/>
      <c r="S53"/>
      <c r="T53" s="624"/>
      <c r="U53"/>
      <c r="V53"/>
      <c r="W53"/>
      <c r="X53"/>
      <c r="Y53"/>
    </row>
    <row r="54" spans="1:25" ht="15" customHeight="1" x14ac:dyDescent="0.25">
      <c r="A54" s="605"/>
      <c r="B54" s="1009"/>
      <c r="C54" s="948"/>
      <c r="D54" s="597">
        <v>7</v>
      </c>
      <c r="E54" s="598" t="s">
        <v>199</v>
      </c>
      <c r="F54" s="599" t="s">
        <v>192</v>
      </c>
      <c r="G54" s="537" t="s">
        <v>158</v>
      </c>
      <c r="H54" s="600" t="s">
        <v>42</v>
      </c>
      <c r="I54" s="810" t="s">
        <v>333</v>
      </c>
      <c r="J54" s="633">
        <v>4</v>
      </c>
      <c r="K54" s="538">
        <v>8642</v>
      </c>
      <c r="L54" s="622">
        <v>117521146</v>
      </c>
      <c r="N54" s="626"/>
      <c r="O54" s="626"/>
      <c r="P54"/>
      <c r="Q54" s="626"/>
      <c r="R54"/>
      <c r="S54"/>
      <c r="T54" s="624"/>
      <c r="U54"/>
      <c r="V54"/>
      <c r="W54"/>
      <c r="X54"/>
      <c r="Y54"/>
    </row>
    <row r="55" spans="1:25" ht="15" customHeight="1" x14ac:dyDescent="0.25">
      <c r="A55" s="605"/>
      <c r="B55" s="1009"/>
      <c r="C55" s="948"/>
      <c r="D55" s="594">
        <v>8</v>
      </c>
      <c r="E55" s="528" t="s">
        <v>217</v>
      </c>
      <c r="F55" s="595" t="s">
        <v>192</v>
      </c>
      <c r="G55" s="529" t="s">
        <v>158</v>
      </c>
      <c r="H55" s="596" t="s">
        <v>191</v>
      </c>
      <c r="I55" s="812" t="s">
        <v>333</v>
      </c>
      <c r="J55" s="632">
        <v>3</v>
      </c>
      <c r="K55" s="542">
        <v>8499</v>
      </c>
      <c r="L55" s="621">
        <v>104305269</v>
      </c>
      <c r="N55" s="626"/>
      <c r="O55" s="626"/>
      <c r="P55"/>
      <c r="Q55" s="626"/>
      <c r="R55"/>
      <c r="S55"/>
      <c r="T55" s="624"/>
      <c r="U55"/>
      <c r="V55"/>
      <c r="W55"/>
      <c r="X55"/>
      <c r="Y55"/>
    </row>
    <row r="56" spans="1:25" ht="15" customHeight="1" x14ac:dyDescent="0.25">
      <c r="A56" s="605"/>
      <c r="B56" s="1009"/>
      <c r="C56" s="948"/>
      <c r="D56" s="597">
        <v>9</v>
      </c>
      <c r="E56" s="598" t="s">
        <v>207</v>
      </c>
      <c r="F56" s="599" t="s">
        <v>192</v>
      </c>
      <c r="G56" s="537" t="s">
        <v>78</v>
      </c>
      <c r="H56" s="600" t="s">
        <v>191</v>
      </c>
      <c r="I56" s="688" t="s">
        <v>334</v>
      </c>
      <c r="J56" s="633">
        <v>1</v>
      </c>
      <c r="K56" s="538">
        <v>8428</v>
      </c>
      <c r="L56" s="622">
        <v>86219857</v>
      </c>
      <c r="N56" s="626"/>
      <c r="O56" s="626"/>
      <c r="P56"/>
      <c r="Q56" s="626"/>
      <c r="R56"/>
      <c r="S56"/>
      <c r="T56" s="624"/>
      <c r="U56"/>
      <c r="V56"/>
      <c r="W56"/>
      <c r="X56"/>
      <c r="Y56"/>
    </row>
    <row r="57" spans="1:25" ht="15" customHeight="1" thickBot="1" x14ac:dyDescent="0.3">
      <c r="A57" s="605"/>
      <c r="B57" s="1009"/>
      <c r="C57" s="1008"/>
      <c r="D57" s="716">
        <v>10</v>
      </c>
      <c r="E57" s="717" t="s">
        <v>219</v>
      </c>
      <c r="F57" s="718" t="s">
        <v>192</v>
      </c>
      <c r="G57" s="719" t="s">
        <v>78</v>
      </c>
      <c r="H57" s="720" t="s">
        <v>42</v>
      </c>
      <c r="I57" s="721" t="s">
        <v>335</v>
      </c>
      <c r="J57" s="722">
        <v>4</v>
      </c>
      <c r="K57" s="723">
        <v>8194</v>
      </c>
      <c r="L57" s="724">
        <v>94779275</v>
      </c>
      <c r="N57" s="626"/>
      <c r="O57" s="626"/>
      <c r="P57"/>
      <c r="Q57" s="626"/>
      <c r="R57"/>
      <c r="S57"/>
      <c r="T57" s="624"/>
      <c r="U57"/>
      <c r="V57"/>
      <c r="W57"/>
      <c r="X57"/>
      <c r="Y57"/>
    </row>
    <row r="58" spans="1:25" ht="15" customHeight="1" thickBot="1" x14ac:dyDescent="0.3">
      <c r="A58" s="605"/>
      <c r="B58" s="1009"/>
      <c r="C58" s="631" t="s">
        <v>14</v>
      </c>
      <c r="D58" s="725">
        <v>1</v>
      </c>
      <c r="E58" s="726" t="s">
        <v>160</v>
      </c>
      <c r="F58" s="727" t="s">
        <v>192</v>
      </c>
      <c r="G58" s="728" t="s">
        <v>78</v>
      </c>
      <c r="H58" s="729" t="s">
        <v>42</v>
      </c>
      <c r="I58" s="730" t="s">
        <v>334</v>
      </c>
      <c r="J58" s="731">
        <v>1</v>
      </c>
      <c r="K58" s="732">
        <v>2</v>
      </c>
      <c r="L58" s="733">
        <v>479000</v>
      </c>
      <c r="N58" s="626"/>
      <c r="O58" s="626"/>
      <c r="P58"/>
      <c r="Q58" s="626"/>
      <c r="R58"/>
      <c r="S58"/>
      <c r="T58" s="624"/>
      <c r="U58"/>
      <c r="V58"/>
      <c r="W58"/>
      <c r="X58"/>
      <c r="Y58"/>
    </row>
    <row r="59" spans="1:25" ht="15" customHeight="1" x14ac:dyDescent="0.25">
      <c r="A59" s="605"/>
      <c r="B59" s="1009" t="s">
        <v>142</v>
      </c>
      <c r="C59" s="950" t="s">
        <v>16</v>
      </c>
      <c r="D59" s="694">
        <v>1</v>
      </c>
      <c r="E59" s="695" t="s">
        <v>170</v>
      </c>
      <c r="F59" s="696" t="s">
        <v>190</v>
      </c>
      <c r="G59" s="697" t="s">
        <v>158</v>
      </c>
      <c r="H59" s="698" t="s">
        <v>42</v>
      </c>
      <c r="I59" s="811" t="s">
        <v>333</v>
      </c>
      <c r="J59" s="700">
        <v>15</v>
      </c>
      <c r="K59" s="701">
        <v>17056</v>
      </c>
      <c r="L59" s="702">
        <v>193704463</v>
      </c>
      <c r="N59" s="626"/>
      <c r="O59" s="626"/>
      <c r="P59"/>
      <c r="Q59" s="626"/>
      <c r="R59"/>
      <c r="S59"/>
      <c r="T59" s="624"/>
      <c r="U59"/>
      <c r="V59"/>
      <c r="W59"/>
      <c r="X59"/>
      <c r="Y59"/>
    </row>
    <row r="60" spans="1:25" ht="15" customHeight="1" x14ac:dyDescent="0.25">
      <c r="A60" s="605"/>
      <c r="B60" s="1009"/>
      <c r="C60" s="948"/>
      <c r="D60" s="597">
        <v>2</v>
      </c>
      <c r="E60" s="598" t="s">
        <v>169</v>
      </c>
      <c r="F60" s="599" t="s">
        <v>190</v>
      </c>
      <c r="G60" s="537" t="s">
        <v>78</v>
      </c>
      <c r="H60" s="600" t="s">
        <v>42</v>
      </c>
      <c r="I60" s="688" t="s">
        <v>335</v>
      </c>
      <c r="J60" s="633">
        <v>16</v>
      </c>
      <c r="K60" s="538">
        <v>14259</v>
      </c>
      <c r="L60" s="622">
        <v>149367669</v>
      </c>
      <c r="N60" s="626"/>
      <c r="O60" s="626"/>
      <c r="P60"/>
      <c r="Q60" s="626"/>
      <c r="R60"/>
      <c r="S60"/>
      <c r="T60" s="624"/>
      <c r="U60"/>
      <c r="V60"/>
      <c r="W60"/>
      <c r="X60"/>
      <c r="Y60"/>
    </row>
    <row r="61" spans="1:25" ht="15" customHeight="1" x14ac:dyDescent="0.25">
      <c r="A61" s="605"/>
      <c r="B61" s="1009"/>
      <c r="C61" s="948"/>
      <c r="D61" s="594">
        <v>3</v>
      </c>
      <c r="E61" s="528" t="s">
        <v>209</v>
      </c>
      <c r="F61" s="595" t="s">
        <v>192</v>
      </c>
      <c r="G61" s="529" t="s">
        <v>78</v>
      </c>
      <c r="H61" s="596" t="s">
        <v>42</v>
      </c>
      <c r="I61" s="690" t="s">
        <v>334</v>
      </c>
      <c r="J61" s="632">
        <v>2</v>
      </c>
      <c r="K61" s="542">
        <v>12866</v>
      </c>
      <c r="L61" s="621">
        <v>166953272</v>
      </c>
      <c r="N61" s="626"/>
      <c r="O61" s="626"/>
      <c r="P61"/>
      <c r="Q61" s="626"/>
      <c r="R61"/>
      <c r="S61"/>
      <c r="T61" s="624"/>
      <c r="U61"/>
      <c r="V61"/>
      <c r="W61"/>
      <c r="X61"/>
      <c r="Y61"/>
    </row>
    <row r="62" spans="1:25" ht="15" customHeight="1" x14ac:dyDescent="0.25">
      <c r="A62" s="605"/>
      <c r="B62" s="1009"/>
      <c r="C62" s="948"/>
      <c r="D62" s="597">
        <v>4</v>
      </c>
      <c r="E62" s="598" t="s">
        <v>219</v>
      </c>
      <c r="F62" s="599" t="s">
        <v>192</v>
      </c>
      <c r="G62" s="537" t="s">
        <v>78</v>
      </c>
      <c r="H62" s="600" t="s">
        <v>42</v>
      </c>
      <c r="I62" s="688" t="s">
        <v>335</v>
      </c>
      <c r="J62" s="633">
        <v>9</v>
      </c>
      <c r="K62" s="538">
        <v>12641</v>
      </c>
      <c r="L62" s="622">
        <v>147913270</v>
      </c>
      <c r="N62" s="626"/>
      <c r="O62" s="626"/>
      <c r="P62"/>
      <c r="Q62" s="626"/>
      <c r="R62"/>
      <c r="S62"/>
      <c r="T62" s="624"/>
      <c r="U62"/>
      <c r="V62"/>
      <c r="W62"/>
      <c r="X62"/>
      <c r="Y62"/>
    </row>
    <row r="63" spans="1:25" ht="15" customHeight="1" x14ac:dyDescent="0.25">
      <c r="A63" s="605"/>
      <c r="B63" s="1009"/>
      <c r="C63" s="948"/>
      <c r="D63" s="594">
        <v>5</v>
      </c>
      <c r="E63" s="528" t="s">
        <v>271</v>
      </c>
      <c r="F63" s="595" t="s">
        <v>190</v>
      </c>
      <c r="G63" s="529" t="s">
        <v>78</v>
      </c>
      <c r="H63" s="596" t="s">
        <v>42</v>
      </c>
      <c r="I63" s="690" t="s">
        <v>335</v>
      </c>
      <c r="J63" s="632">
        <v>8</v>
      </c>
      <c r="K63" s="542">
        <v>10320</v>
      </c>
      <c r="L63" s="621">
        <v>90103205</v>
      </c>
      <c r="N63" s="626"/>
      <c r="O63" s="626"/>
      <c r="P63"/>
      <c r="Q63" s="626"/>
      <c r="R63"/>
      <c r="S63"/>
      <c r="T63" s="624"/>
      <c r="U63"/>
      <c r="V63"/>
      <c r="W63"/>
      <c r="X63"/>
      <c r="Y63"/>
    </row>
    <row r="64" spans="1:25" ht="15" customHeight="1" x14ac:dyDescent="0.25">
      <c r="A64" s="605"/>
      <c r="B64" s="1009"/>
      <c r="C64" s="948"/>
      <c r="D64" s="597">
        <v>6</v>
      </c>
      <c r="E64" s="598" t="s">
        <v>304</v>
      </c>
      <c r="F64" s="599" t="s">
        <v>192</v>
      </c>
      <c r="G64" s="537" t="s">
        <v>78</v>
      </c>
      <c r="H64" s="600" t="s">
        <v>42</v>
      </c>
      <c r="I64" s="688" t="s">
        <v>335</v>
      </c>
      <c r="J64" s="633">
        <v>13</v>
      </c>
      <c r="K64" s="538">
        <v>9719</v>
      </c>
      <c r="L64" s="622">
        <v>165671638</v>
      </c>
      <c r="N64" s="626"/>
      <c r="O64" s="626"/>
      <c r="P64"/>
      <c r="Q64" s="626"/>
      <c r="R64"/>
      <c r="S64"/>
      <c r="T64" s="624"/>
      <c r="U64"/>
      <c r="V64"/>
      <c r="W64"/>
      <c r="X64"/>
      <c r="Y64"/>
    </row>
    <row r="65" spans="1:25" ht="15" customHeight="1" x14ac:dyDescent="0.25">
      <c r="A65" s="605"/>
      <c r="B65" s="1009"/>
      <c r="C65" s="948"/>
      <c r="D65" s="594">
        <v>7</v>
      </c>
      <c r="E65" s="528" t="s">
        <v>207</v>
      </c>
      <c r="F65" s="595" t="s">
        <v>192</v>
      </c>
      <c r="G65" s="529" t="s">
        <v>78</v>
      </c>
      <c r="H65" s="596" t="s">
        <v>191</v>
      </c>
      <c r="I65" s="690" t="s">
        <v>334</v>
      </c>
      <c r="J65" s="632">
        <v>3</v>
      </c>
      <c r="K65" s="542">
        <v>9298</v>
      </c>
      <c r="L65" s="621">
        <v>93618573</v>
      </c>
      <c r="N65" s="626"/>
      <c r="O65" s="626"/>
      <c r="P65"/>
      <c r="Q65" s="626"/>
      <c r="R65"/>
      <c r="S65"/>
      <c r="T65" s="624"/>
      <c r="U65"/>
      <c r="V65"/>
      <c r="W65"/>
      <c r="X65"/>
      <c r="Y65"/>
    </row>
    <row r="66" spans="1:25" ht="15" customHeight="1" x14ac:dyDescent="0.25">
      <c r="A66" s="605"/>
      <c r="B66" s="1009"/>
      <c r="C66" s="948"/>
      <c r="D66" s="597">
        <v>8</v>
      </c>
      <c r="E66" s="598" t="s">
        <v>244</v>
      </c>
      <c r="F66" s="599" t="s">
        <v>192</v>
      </c>
      <c r="G66" s="537" t="s">
        <v>158</v>
      </c>
      <c r="H66" s="600" t="s">
        <v>42</v>
      </c>
      <c r="I66" s="810" t="s">
        <v>333</v>
      </c>
      <c r="J66" s="633">
        <v>18</v>
      </c>
      <c r="K66" s="538">
        <v>9013</v>
      </c>
      <c r="L66" s="622">
        <v>107185228</v>
      </c>
      <c r="N66" s="626"/>
      <c r="O66" s="626"/>
      <c r="P66"/>
      <c r="Q66" s="626"/>
      <c r="R66"/>
      <c r="S66"/>
      <c r="T66" s="624"/>
      <c r="U66"/>
      <c r="V66"/>
      <c r="W66"/>
      <c r="X66"/>
      <c r="Y66"/>
    </row>
    <row r="67" spans="1:25" ht="15" customHeight="1" x14ac:dyDescent="0.25">
      <c r="A67" s="605"/>
      <c r="B67" s="1009"/>
      <c r="C67" s="948"/>
      <c r="D67" s="594">
        <v>9</v>
      </c>
      <c r="E67" s="528" t="s">
        <v>199</v>
      </c>
      <c r="F67" s="595" t="s">
        <v>192</v>
      </c>
      <c r="G67" s="529" t="s">
        <v>158</v>
      </c>
      <c r="H67" s="596" t="s">
        <v>42</v>
      </c>
      <c r="I67" s="812" t="s">
        <v>333</v>
      </c>
      <c r="J67" s="632">
        <v>3</v>
      </c>
      <c r="K67" s="542">
        <v>8633</v>
      </c>
      <c r="L67" s="621">
        <v>117253146</v>
      </c>
      <c r="N67" s="626"/>
      <c r="O67" s="626"/>
      <c r="P67"/>
      <c r="Q67" s="626"/>
      <c r="R67"/>
      <c r="S67"/>
      <c r="T67" s="624"/>
      <c r="U67"/>
      <c r="V67"/>
      <c r="W67"/>
      <c r="X67"/>
      <c r="Y67"/>
    </row>
    <row r="68" spans="1:25" ht="15" customHeight="1" thickBot="1" x14ac:dyDescent="0.3">
      <c r="A68" s="605"/>
      <c r="B68" s="1009"/>
      <c r="C68" s="1008"/>
      <c r="D68" s="603">
        <v>10</v>
      </c>
      <c r="E68" s="562" t="s">
        <v>217</v>
      </c>
      <c r="F68" s="601" t="s">
        <v>192</v>
      </c>
      <c r="G68" s="563" t="s">
        <v>158</v>
      </c>
      <c r="H68" s="602" t="s">
        <v>191</v>
      </c>
      <c r="I68" s="814" t="s">
        <v>333</v>
      </c>
      <c r="J68" s="634">
        <v>3</v>
      </c>
      <c r="K68" s="564">
        <v>8499</v>
      </c>
      <c r="L68" s="623">
        <v>104305269</v>
      </c>
      <c r="N68" s="626"/>
      <c r="O68" s="626"/>
      <c r="P68"/>
      <c r="Q68" s="626"/>
      <c r="R68"/>
      <c r="S68"/>
      <c r="T68" s="624"/>
      <c r="U68"/>
      <c r="V68"/>
      <c r="W68"/>
      <c r="X68"/>
      <c r="Y68"/>
    </row>
    <row r="69" spans="1:25" ht="15" customHeight="1" x14ac:dyDescent="0.25">
      <c r="A69" s="605"/>
      <c r="B69" s="1009"/>
      <c r="C69" s="950" t="s">
        <v>17</v>
      </c>
      <c r="D69" s="694">
        <v>1</v>
      </c>
      <c r="E69" s="695" t="s">
        <v>170</v>
      </c>
      <c r="F69" s="696" t="s">
        <v>190</v>
      </c>
      <c r="G69" s="697" t="s">
        <v>158</v>
      </c>
      <c r="H69" s="698" t="s">
        <v>42</v>
      </c>
      <c r="I69" s="811" t="s">
        <v>333</v>
      </c>
      <c r="J69" s="700">
        <v>4</v>
      </c>
      <c r="K69" s="701">
        <v>15542</v>
      </c>
      <c r="L69" s="702">
        <v>182579633</v>
      </c>
      <c r="N69" s="626"/>
      <c r="O69" s="626"/>
      <c r="P69"/>
      <c r="Q69" s="626"/>
      <c r="R69"/>
      <c r="S69"/>
      <c r="T69" s="624"/>
      <c r="U69"/>
      <c r="V69"/>
      <c r="W69"/>
      <c r="X69"/>
      <c r="Y69"/>
    </row>
    <row r="70" spans="1:25" ht="15" customHeight="1" x14ac:dyDescent="0.25">
      <c r="A70" s="605"/>
      <c r="B70" s="1009"/>
      <c r="C70" s="948"/>
      <c r="D70" s="597">
        <v>2</v>
      </c>
      <c r="E70" s="598" t="s">
        <v>271</v>
      </c>
      <c r="F70" s="599" t="s">
        <v>190</v>
      </c>
      <c r="G70" s="537" t="s">
        <v>78</v>
      </c>
      <c r="H70" s="600" t="s">
        <v>42</v>
      </c>
      <c r="I70" s="688" t="s">
        <v>335</v>
      </c>
      <c r="J70" s="633">
        <v>12</v>
      </c>
      <c r="K70" s="538">
        <v>10319</v>
      </c>
      <c r="L70" s="622">
        <v>90133627</v>
      </c>
      <c r="N70" s="626"/>
      <c r="O70" s="626"/>
      <c r="P70"/>
      <c r="Q70" s="626"/>
      <c r="R70"/>
      <c r="S70"/>
      <c r="T70" s="624"/>
      <c r="U70"/>
      <c r="V70"/>
      <c r="W70"/>
      <c r="X70"/>
      <c r="Y70"/>
    </row>
    <row r="71" spans="1:25" ht="15" customHeight="1" x14ac:dyDescent="0.25">
      <c r="A71" s="605"/>
      <c r="B71" s="1009"/>
      <c r="C71" s="948"/>
      <c r="D71" s="594">
        <v>3</v>
      </c>
      <c r="E71" s="528" t="s">
        <v>207</v>
      </c>
      <c r="F71" s="595" t="s">
        <v>192</v>
      </c>
      <c r="G71" s="529" t="s">
        <v>78</v>
      </c>
      <c r="H71" s="596" t="s">
        <v>191</v>
      </c>
      <c r="I71" s="690" t="s">
        <v>334</v>
      </c>
      <c r="J71" s="632">
        <v>3</v>
      </c>
      <c r="K71" s="542">
        <v>9298</v>
      </c>
      <c r="L71" s="621">
        <v>93618573</v>
      </c>
      <c r="N71" s="626"/>
      <c r="O71" s="626"/>
      <c r="P71"/>
      <c r="Q71" s="626"/>
      <c r="R71"/>
      <c r="S71"/>
      <c r="T71" s="624"/>
      <c r="U71"/>
      <c r="V71"/>
      <c r="W71"/>
      <c r="X71"/>
      <c r="Y71"/>
    </row>
    <row r="72" spans="1:25" ht="15" customHeight="1" x14ac:dyDescent="0.25">
      <c r="A72" s="605"/>
      <c r="B72" s="1009"/>
      <c r="C72" s="948"/>
      <c r="D72" s="597">
        <v>4</v>
      </c>
      <c r="E72" s="598" t="s">
        <v>286</v>
      </c>
      <c r="F72" s="599" t="s">
        <v>192</v>
      </c>
      <c r="G72" s="537" t="s">
        <v>78</v>
      </c>
      <c r="H72" s="600" t="s">
        <v>48</v>
      </c>
      <c r="I72" s="688" t="s">
        <v>334</v>
      </c>
      <c r="J72" s="633">
        <v>14</v>
      </c>
      <c r="K72" s="538">
        <v>8234</v>
      </c>
      <c r="L72" s="622">
        <v>38303364</v>
      </c>
      <c r="N72" s="626"/>
      <c r="O72" s="626"/>
      <c r="P72"/>
      <c r="Q72" s="626"/>
      <c r="R72"/>
      <c r="S72"/>
      <c r="T72" s="624"/>
      <c r="U72"/>
      <c r="V72"/>
      <c r="W72"/>
      <c r="X72"/>
      <c r="Y72"/>
    </row>
    <row r="73" spans="1:25" ht="15" customHeight="1" x14ac:dyDescent="0.25">
      <c r="A73" s="605"/>
      <c r="B73" s="1009"/>
      <c r="C73" s="948"/>
      <c r="D73" s="594">
        <v>5</v>
      </c>
      <c r="E73" s="528" t="s">
        <v>267</v>
      </c>
      <c r="F73" s="595" t="s">
        <v>192</v>
      </c>
      <c r="G73" s="529" t="s">
        <v>78</v>
      </c>
      <c r="H73" s="596" t="s">
        <v>48</v>
      </c>
      <c r="I73" s="690" t="s">
        <v>335</v>
      </c>
      <c r="J73" s="632">
        <v>17</v>
      </c>
      <c r="K73" s="542">
        <v>8154</v>
      </c>
      <c r="L73" s="621">
        <v>65586034</v>
      </c>
      <c r="N73" s="626"/>
      <c r="O73" s="626"/>
      <c r="P73"/>
      <c r="Q73" s="626"/>
      <c r="R73"/>
      <c r="S73"/>
      <c r="T73" s="624"/>
      <c r="U73"/>
      <c r="V73"/>
      <c r="W73"/>
      <c r="X73"/>
      <c r="Y73"/>
    </row>
    <row r="74" spans="1:25" ht="15" customHeight="1" x14ac:dyDescent="0.25">
      <c r="A74" s="605"/>
      <c r="B74" s="1009"/>
      <c r="C74" s="948"/>
      <c r="D74" s="597">
        <v>6</v>
      </c>
      <c r="E74" s="598" t="s">
        <v>221</v>
      </c>
      <c r="F74" s="599" t="s">
        <v>192</v>
      </c>
      <c r="G74" s="537" t="s">
        <v>78</v>
      </c>
      <c r="H74" s="600" t="s">
        <v>42</v>
      </c>
      <c r="I74" s="688" t="s">
        <v>334</v>
      </c>
      <c r="J74" s="633">
        <v>1</v>
      </c>
      <c r="K74" s="538">
        <v>7566</v>
      </c>
      <c r="L74" s="622">
        <v>70397542</v>
      </c>
      <c r="N74" s="626"/>
      <c r="O74" s="626"/>
      <c r="P74"/>
      <c r="Q74" s="626"/>
      <c r="R74"/>
      <c r="S74"/>
      <c r="T74" s="624"/>
      <c r="U74"/>
      <c r="V74"/>
      <c r="W74"/>
      <c r="X74"/>
      <c r="Y74"/>
    </row>
    <row r="75" spans="1:25" ht="15" customHeight="1" x14ac:dyDescent="0.25">
      <c r="A75" s="605"/>
      <c r="B75" s="1009"/>
      <c r="C75" s="948"/>
      <c r="D75" s="594">
        <v>7</v>
      </c>
      <c r="E75" s="528" t="s">
        <v>240</v>
      </c>
      <c r="F75" s="595" t="s">
        <v>118</v>
      </c>
      <c r="G75" s="529" t="s">
        <v>78</v>
      </c>
      <c r="H75" s="596" t="s">
        <v>191</v>
      </c>
      <c r="I75" s="690" t="s">
        <v>334</v>
      </c>
      <c r="J75" s="632">
        <v>1</v>
      </c>
      <c r="K75" s="542">
        <v>6953</v>
      </c>
      <c r="L75" s="621">
        <v>58013518</v>
      </c>
      <c r="N75" s="626"/>
      <c r="O75" s="626"/>
      <c r="P75"/>
      <c r="Q75" s="626"/>
      <c r="R75"/>
      <c r="S75"/>
      <c r="T75" s="624"/>
      <c r="U75"/>
      <c r="V75"/>
      <c r="W75"/>
      <c r="X75"/>
      <c r="Y75"/>
    </row>
    <row r="76" spans="1:25" ht="15" customHeight="1" x14ac:dyDescent="0.25">
      <c r="A76" s="605"/>
      <c r="B76" s="1009"/>
      <c r="C76" s="948"/>
      <c r="D76" s="597">
        <v>8</v>
      </c>
      <c r="E76" s="598" t="s">
        <v>318</v>
      </c>
      <c r="F76" s="599" t="s">
        <v>190</v>
      </c>
      <c r="G76" s="537" t="s">
        <v>158</v>
      </c>
      <c r="H76" s="600" t="s">
        <v>42</v>
      </c>
      <c r="I76" s="810" t="s">
        <v>333</v>
      </c>
      <c r="J76" s="633">
        <v>3</v>
      </c>
      <c r="K76" s="538">
        <v>6835</v>
      </c>
      <c r="L76" s="622">
        <v>54925205</v>
      </c>
      <c r="N76" s="626"/>
      <c r="O76" s="626"/>
      <c r="P76"/>
      <c r="Q76" s="626"/>
      <c r="R76"/>
      <c r="S76"/>
      <c r="T76" s="624"/>
      <c r="U76"/>
      <c r="V76"/>
      <c r="W76"/>
      <c r="X76"/>
      <c r="Y76"/>
    </row>
    <row r="77" spans="1:25" ht="15" customHeight="1" x14ac:dyDescent="0.25">
      <c r="A77" s="605"/>
      <c r="B77" s="1009"/>
      <c r="C77" s="948"/>
      <c r="D77" s="594">
        <v>9</v>
      </c>
      <c r="E77" s="528" t="s">
        <v>199</v>
      </c>
      <c r="F77" s="595" t="s">
        <v>192</v>
      </c>
      <c r="G77" s="529" t="s">
        <v>158</v>
      </c>
      <c r="H77" s="596" t="s">
        <v>42</v>
      </c>
      <c r="I77" s="812" t="s">
        <v>333</v>
      </c>
      <c r="J77" s="632">
        <v>1</v>
      </c>
      <c r="K77" s="542">
        <v>6814</v>
      </c>
      <c r="L77" s="621">
        <v>97547263</v>
      </c>
      <c r="N77" s="626"/>
      <c r="O77" s="626"/>
      <c r="P77"/>
      <c r="Q77" s="626"/>
      <c r="R77"/>
      <c r="S77"/>
      <c r="T77" s="624"/>
      <c r="U77"/>
      <c r="V77"/>
      <c r="W77"/>
      <c r="X77"/>
      <c r="Y77"/>
    </row>
    <row r="78" spans="1:25" ht="15" customHeight="1" thickBot="1" x14ac:dyDescent="0.3">
      <c r="A78" s="605"/>
      <c r="B78" s="1009"/>
      <c r="C78" s="1008"/>
      <c r="D78" s="603">
        <v>10</v>
      </c>
      <c r="E78" s="562" t="s">
        <v>205</v>
      </c>
      <c r="F78" s="601" t="s">
        <v>190</v>
      </c>
      <c r="G78" s="563" t="s">
        <v>158</v>
      </c>
      <c r="H78" s="602" t="s">
        <v>42</v>
      </c>
      <c r="I78" s="814" t="s">
        <v>333</v>
      </c>
      <c r="J78" s="634">
        <v>1</v>
      </c>
      <c r="K78" s="564">
        <v>6366</v>
      </c>
      <c r="L78" s="623">
        <v>88713195</v>
      </c>
      <c r="N78" s="626"/>
      <c r="O78" s="626"/>
      <c r="P78"/>
      <c r="Q78" s="626"/>
      <c r="R78"/>
      <c r="S78"/>
      <c r="T78" s="624"/>
      <c r="U78"/>
      <c r="V78"/>
      <c r="W78"/>
      <c r="X78"/>
      <c r="Y78"/>
    </row>
    <row r="79" spans="1:25" ht="15" customHeight="1" x14ac:dyDescent="0.25">
      <c r="A79" s="605"/>
      <c r="B79" s="1009"/>
      <c r="C79" s="950" t="s">
        <v>49</v>
      </c>
      <c r="D79" s="694">
        <v>1</v>
      </c>
      <c r="E79" s="695" t="s">
        <v>170</v>
      </c>
      <c r="F79" s="696" t="s">
        <v>190</v>
      </c>
      <c r="G79" s="697" t="s">
        <v>158</v>
      </c>
      <c r="H79" s="698" t="s">
        <v>42</v>
      </c>
      <c r="I79" s="811" t="s">
        <v>333</v>
      </c>
      <c r="J79" s="700">
        <v>20</v>
      </c>
      <c r="K79" s="701">
        <v>16990</v>
      </c>
      <c r="L79" s="702">
        <v>193328313</v>
      </c>
      <c r="N79" s="626"/>
      <c r="O79" s="626"/>
      <c r="P79"/>
      <c r="Q79" s="626"/>
      <c r="R79"/>
      <c r="S79"/>
      <c r="T79" s="624"/>
      <c r="U79"/>
      <c r="V79"/>
      <c r="W79"/>
      <c r="X79"/>
      <c r="Y79"/>
    </row>
    <row r="80" spans="1:25" ht="15" customHeight="1" x14ac:dyDescent="0.25">
      <c r="A80" s="605"/>
      <c r="B80" s="1009"/>
      <c r="C80" s="948"/>
      <c r="D80" s="597">
        <v>2</v>
      </c>
      <c r="E80" s="598" t="s">
        <v>169</v>
      </c>
      <c r="F80" s="599" t="s">
        <v>190</v>
      </c>
      <c r="G80" s="537" t="s">
        <v>78</v>
      </c>
      <c r="H80" s="600" t="s">
        <v>42</v>
      </c>
      <c r="I80" s="688" t="s">
        <v>335</v>
      </c>
      <c r="J80" s="633">
        <v>20</v>
      </c>
      <c r="K80" s="538">
        <v>14301</v>
      </c>
      <c r="L80" s="622">
        <v>150905076</v>
      </c>
      <c r="N80" s="626"/>
      <c r="O80" s="626"/>
      <c r="P80"/>
      <c r="Q80" s="626"/>
      <c r="R80"/>
      <c r="S80"/>
      <c r="T80" s="624"/>
      <c r="U80"/>
      <c r="V80"/>
      <c r="W80"/>
      <c r="X80"/>
      <c r="Y80"/>
    </row>
    <row r="81" spans="1:25" ht="15" customHeight="1" x14ac:dyDescent="0.25">
      <c r="A81" s="605"/>
      <c r="B81" s="1009"/>
      <c r="C81" s="948"/>
      <c r="D81" s="594">
        <v>3</v>
      </c>
      <c r="E81" s="528" t="s">
        <v>209</v>
      </c>
      <c r="F81" s="595" t="s">
        <v>192</v>
      </c>
      <c r="G81" s="529" t="s">
        <v>78</v>
      </c>
      <c r="H81" s="596" t="s">
        <v>42</v>
      </c>
      <c r="I81" s="690" t="s">
        <v>334</v>
      </c>
      <c r="J81" s="632">
        <v>2</v>
      </c>
      <c r="K81" s="542">
        <v>12866</v>
      </c>
      <c r="L81" s="621">
        <v>166953272</v>
      </c>
      <c r="N81" s="626"/>
      <c r="O81" s="626"/>
      <c r="P81"/>
      <c r="Q81" s="626"/>
      <c r="R81"/>
      <c r="S81"/>
      <c r="T81" s="624"/>
      <c r="U81"/>
      <c r="V81"/>
      <c r="W81"/>
      <c r="X81"/>
      <c r="Y81"/>
    </row>
    <row r="82" spans="1:25" ht="15" customHeight="1" x14ac:dyDescent="0.25">
      <c r="A82" s="605"/>
      <c r="B82" s="1009"/>
      <c r="C82" s="948"/>
      <c r="D82" s="597">
        <v>4</v>
      </c>
      <c r="E82" s="598" t="s">
        <v>219</v>
      </c>
      <c r="F82" s="599" t="s">
        <v>192</v>
      </c>
      <c r="G82" s="537" t="s">
        <v>78</v>
      </c>
      <c r="H82" s="600" t="s">
        <v>42</v>
      </c>
      <c r="I82" s="688" t="s">
        <v>335</v>
      </c>
      <c r="J82" s="633">
        <v>13</v>
      </c>
      <c r="K82" s="538">
        <v>12653</v>
      </c>
      <c r="L82" s="622">
        <v>148092297</v>
      </c>
      <c r="N82" s="626"/>
      <c r="O82" s="626"/>
      <c r="P82"/>
      <c r="Q82" s="626"/>
      <c r="R82"/>
      <c r="S82"/>
      <c r="T82" s="624"/>
      <c r="U82"/>
      <c r="V82"/>
      <c r="W82"/>
      <c r="X82"/>
      <c r="Y82"/>
    </row>
    <row r="83" spans="1:25" ht="15" customHeight="1" x14ac:dyDescent="0.25">
      <c r="A83" s="605"/>
      <c r="B83" s="1009"/>
      <c r="C83" s="948"/>
      <c r="D83" s="594">
        <v>5</v>
      </c>
      <c r="E83" s="528" t="s">
        <v>271</v>
      </c>
      <c r="F83" s="595" t="s">
        <v>190</v>
      </c>
      <c r="G83" s="529" t="s">
        <v>78</v>
      </c>
      <c r="H83" s="596" t="s">
        <v>42</v>
      </c>
      <c r="I83" s="690" t="s">
        <v>335</v>
      </c>
      <c r="J83" s="632">
        <v>20</v>
      </c>
      <c r="K83" s="542">
        <v>10367</v>
      </c>
      <c r="L83" s="621">
        <v>90443166</v>
      </c>
      <c r="N83" s="626"/>
      <c r="O83" s="626"/>
      <c r="P83"/>
      <c r="Q83" s="626"/>
      <c r="R83"/>
      <c r="S83"/>
      <c r="T83" s="624"/>
      <c r="U83"/>
      <c r="V83"/>
      <c r="W83"/>
      <c r="X83"/>
      <c r="Y83"/>
    </row>
    <row r="84" spans="1:25" ht="15" customHeight="1" x14ac:dyDescent="0.25">
      <c r="A84" s="605"/>
      <c r="B84" s="1009"/>
      <c r="C84" s="948"/>
      <c r="D84" s="597">
        <v>6</v>
      </c>
      <c r="E84" s="598" t="s">
        <v>304</v>
      </c>
      <c r="F84" s="599" t="s">
        <v>192</v>
      </c>
      <c r="G84" s="537" t="s">
        <v>78</v>
      </c>
      <c r="H84" s="600" t="s">
        <v>42</v>
      </c>
      <c r="I84" s="688" t="s">
        <v>335</v>
      </c>
      <c r="J84" s="633">
        <v>15</v>
      </c>
      <c r="K84" s="538">
        <v>9721</v>
      </c>
      <c r="L84" s="622">
        <v>165694684</v>
      </c>
      <c r="N84" s="626"/>
      <c r="O84" s="626"/>
      <c r="P84"/>
      <c r="Q84" s="626"/>
      <c r="R84"/>
      <c r="S84"/>
      <c r="T84" s="624"/>
      <c r="U84"/>
      <c r="V84"/>
      <c r="W84"/>
      <c r="X84"/>
      <c r="Y84"/>
    </row>
    <row r="85" spans="1:25" ht="15" customHeight="1" x14ac:dyDescent="0.25">
      <c r="A85" s="605"/>
      <c r="B85" s="1009"/>
      <c r="C85" s="948"/>
      <c r="D85" s="594">
        <v>7</v>
      </c>
      <c r="E85" s="528" t="s">
        <v>207</v>
      </c>
      <c r="F85" s="595" t="s">
        <v>192</v>
      </c>
      <c r="G85" s="529" t="s">
        <v>78</v>
      </c>
      <c r="H85" s="596" t="s">
        <v>191</v>
      </c>
      <c r="I85" s="690" t="s">
        <v>334</v>
      </c>
      <c r="J85" s="632">
        <v>3</v>
      </c>
      <c r="K85" s="542">
        <v>9298</v>
      </c>
      <c r="L85" s="621">
        <v>93618573</v>
      </c>
      <c r="N85" s="626"/>
      <c r="O85" s="626"/>
      <c r="P85"/>
      <c r="Q85" s="626"/>
      <c r="R85"/>
      <c r="S85"/>
      <c r="T85" s="624"/>
      <c r="U85"/>
      <c r="V85"/>
      <c r="W85"/>
      <c r="X85"/>
      <c r="Y85"/>
    </row>
    <row r="86" spans="1:25" ht="15" customHeight="1" x14ac:dyDescent="0.25">
      <c r="A86" s="605"/>
      <c r="B86" s="1009"/>
      <c r="C86" s="948"/>
      <c r="D86" s="597">
        <v>8</v>
      </c>
      <c r="E86" s="598" t="s">
        <v>244</v>
      </c>
      <c r="F86" s="599" t="s">
        <v>192</v>
      </c>
      <c r="G86" s="537" t="s">
        <v>158</v>
      </c>
      <c r="H86" s="600" t="s">
        <v>42</v>
      </c>
      <c r="I86" s="810" t="s">
        <v>333</v>
      </c>
      <c r="J86" s="633">
        <v>27</v>
      </c>
      <c r="K86" s="538">
        <v>9061</v>
      </c>
      <c r="L86" s="622">
        <v>108295054</v>
      </c>
      <c r="N86" s="626"/>
      <c r="O86" s="626"/>
      <c r="P86"/>
      <c r="Q86" s="626"/>
      <c r="R86"/>
      <c r="S86"/>
      <c r="T86" s="624"/>
      <c r="U86"/>
      <c r="V86"/>
      <c r="W86"/>
      <c r="X86"/>
      <c r="Y86"/>
    </row>
    <row r="87" spans="1:25" ht="15" customHeight="1" x14ac:dyDescent="0.25">
      <c r="A87" s="605"/>
      <c r="B87" s="1009"/>
      <c r="C87" s="948"/>
      <c r="D87" s="594">
        <v>9</v>
      </c>
      <c r="E87" s="528" t="s">
        <v>199</v>
      </c>
      <c r="F87" s="595" t="s">
        <v>192</v>
      </c>
      <c r="G87" s="529" t="s">
        <v>158</v>
      </c>
      <c r="H87" s="596" t="s">
        <v>42</v>
      </c>
      <c r="I87" s="812" t="s">
        <v>333</v>
      </c>
      <c r="J87" s="632">
        <v>6</v>
      </c>
      <c r="K87" s="542">
        <v>8695</v>
      </c>
      <c r="L87" s="621">
        <v>121260080</v>
      </c>
      <c r="N87" s="626"/>
      <c r="O87" s="626"/>
      <c r="P87"/>
      <c r="Q87" s="626"/>
      <c r="R87"/>
      <c r="S87"/>
      <c r="T87" s="624"/>
      <c r="U87"/>
      <c r="V87"/>
      <c r="W87"/>
      <c r="X87"/>
      <c r="Y87"/>
    </row>
    <row r="88" spans="1:25" ht="15" customHeight="1" thickBot="1" x14ac:dyDescent="0.3">
      <c r="A88" s="605"/>
      <c r="B88" s="1009"/>
      <c r="C88" s="1008"/>
      <c r="D88" s="603">
        <v>10</v>
      </c>
      <c r="E88" s="562" t="s">
        <v>217</v>
      </c>
      <c r="F88" s="601" t="s">
        <v>192</v>
      </c>
      <c r="G88" s="563" t="s">
        <v>158</v>
      </c>
      <c r="H88" s="602" t="s">
        <v>191</v>
      </c>
      <c r="I88" s="814" t="s">
        <v>333</v>
      </c>
      <c r="J88" s="634">
        <v>3</v>
      </c>
      <c r="K88" s="564">
        <v>8499</v>
      </c>
      <c r="L88" s="623">
        <v>104305269</v>
      </c>
      <c r="N88" s="626"/>
      <c r="O88" s="626"/>
      <c r="P88"/>
      <c r="Q88" s="626"/>
      <c r="R88"/>
      <c r="S88"/>
      <c r="T88" s="624"/>
      <c r="U88"/>
      <c r="V88"/>
      <c r="W88"/>
      <c r="X88"/>
      <c r="Y88"/>
    </row>
    <row r="89" spans="1:25" ht="15" customHeight="1" x14ac:dyDescent="0.25">
      <c r="A89" s="605"/>
      <c r="B89" s="1009"/>
      <c r="C89" s="950" t="s">
        <v>19</v>
      </c>
      <c r="D89" s="694">
        <v>1</v>
      </c>
      <c r="E89" s="695" t="s">
        <v>170</v>
      </c>
      <c r="F89" s="696" t="s">
        <v>190</v>
      </c>
      <c r="G89" s="697" t="s">
        <v>158</v>
      </c>
      <c r="H89" s="698" t="s">
        <v>42</v>
      </c>
      <c r="I89" s="811" t="s">
        <v>333</v>
      </c>
      <c r="J89" s="700">
        <v>11</v>
      </c>
      <c r="K89" s="701">
        <v>16916</v>
      </c>
      <c r="L89" s="702">
        <v>192552438</v>
      </c>
      <c r="N89" s="626"/>
      <c r="O89" s="626"/>
      <c r="P89"/>
      <c r="Q89" s="626"/>
      <c r="R89"/>
      <c r="S89"/>
      <c r="T89" s="624"/>
      <c r="U89"/>
      <c r="V89"/>
      <c r="W89"/>
      <c r="X89"/>
      <c r="Y89"/>
    </row>
    <row r="90" spans="1:25" ht="15" customHeight="1" x14ac:dyDescent="0.25">
      <c r="A90" s="605"/>
      <c r="B90" s="1009"/>
      <c r="C90" s="948"/>
      <c r="D90" s="597">
        <v>2</v>
      </c>
      <c r="E90" s="598" t="s">
        <v>169</v>
      </c>
      <c r="F90" s="599" t="s">
        <v>190</v>
      </c>
      <c r="G90" s="537" t="s">
        <v>78</v>
      </c>
      <c r="H90" s="600" t="s">
        <v>42</v>
      </c>
      <c r="I90" s="688" t="s">
        <v>335</v>
      </c>
      <c r="J90" s="633">
        <v>6</v>
      </c>
      <c r="K90" s="538">
        <v>13435</v>
      </c>
      <c r="L90" s="622">
        <v>141995890</v>
      </c>
      <c r="N90" s="626"/>
      <c r="O90" s="626"/>
      <c r="P90"/>
      <c r="Q90" s="626"/>
      <c r="R90"/>
      <c r="S90"/>
      <c r="T90" s="624"/>
      <c r="U90"/>
      <c r="V90"/>
      <c r="W90"/>
      <c r="X90"/>
      <c r="Y90"/>
    </row>
    <row r="91" spans="1:25" ht="15" customHeight="1" x14ac:dyDescent="0.25">
      <c r="A91" s="605"/>
      <c r="B91" s="1009"/>
      <c r="C91" s="948"/>
      <c r="D91" s="594">
        <v>3</v>
      </c>
      <c r="E91" s="528" t="s">
        <v>209</v>
      </c>
      <c r="F91" s="595" t="s">
        <v>192</v>
      </c>
      <c r="G91" s="529" t="s">
        <v>78</v>
      </c>
      <c r="H91" s="596" t="s">
        <v>42</v>
      </c>
      <c r="I91" s="690" t="s">
        <v>334</v>
      </c>
      <c r="J91" s="632">
        <v>2</v>
      </c>
      <c r="K91" s="542">
        <v>12866</v>
      </c>
      <c r="L91" s="621">
        <v>166953272</v>
      </c>
      <c r="N91" s="626"/>
      <c r="O91" s="626"/>
      <c r="P91"/>
      <c r="Q91" s="626"/>
      <c r="R91"/>
      <c r="S91"/>
      <c r="T91" s="624"/>
      <c r="U91"/>
      <c r="V91"/>
      <c r="W91"/>
      <c r="X91"/>
      <c r="Y91"/>
    </row>
    <row r="92" spans="1:25" ht="15" customHeight="1" x14ac:dyDescent="0.25">
      <c r="A92" s="605"/>
      <c r="B92" s="1009"/>
      <c r="C92" s="948"/>
      <c r="D92" s="597">
        <v>4</v>
      </c>
      <c r="E92" s="598" t="s">
        <v>219</v>
      </c>
      <c r="F92" s="599" t="s">
        <v>192</v>
      </c>
      <c r="G92" s="537" t="s">
        <v>78</v>
      </c>
      <c r="H92" s="600" t="s">
        <v>42</v>
      </c>
      <c r="I92" s="688" t="s">
        <v>335</v>
      </c>
      <c r="J92" s="633">
        <v>4</v>
      </c>
      <c r="K92" s="538">
        <v>12231</v>
      </c>
      <c r="L92" s="622">
        <v>138695108</v>
      </c>
      <c r="N92" s="626"/>
      <c r="O92" s="626"/>
      <c r="P92"/>
      <c r="Q92" s="626"/>
      <c r="R92"/>
      <c r="S92"/>
      <c r="T92" s="624"/>
      <c r="U92"/>
      <c r="V92"/>
      <c r="W92"/>
      <c r="X92"/>
      <c r="Y92"/>
    </row>
    <row r="93" spans="1:25" ht="15" customHeight="1" x14ac:dyDescent="0.25">
      <c r="A93" s="605"/>
      <c r="B93" s="1009"/>
      <c r="C93" s="948"/>
      <c r="D93" s="594">
        <v>5</v>
      </c>
      <c r="E93" s="528" t="s">
        <v>199</v>
      </c>
      <c r="F93" s="595" t="s">
        <v>192</v>
      </c>
      <c r="G93" s="529" t="s">
        <v>158</v>
      </c>
      <c r="H93" s="596" t="s">
        <v>42</v>
      </c>
      <c r="I93" s="812" t="s">
        <v>333</v>
      </c>
      <c r="J93" s="632">
        <v>3</v>
      </c>
      <c r="K93" s="542">
        <v>8633</v>
      </c>
      <c r="L93" s="621">
        <v>117253146</v>
      </c>
      <c r="N93" s="626"/>
      <c r="O93" s="626"/>
      <c r="P93"/>
      <c r="Q93" s="626"/>
      <c r="R93"/>
      <c r="S93"/>
      <c r="T93" s="624"/>
      <c r="U93"/>
      <c r="V93"/>
      <c r="W93"/>
      <c r="X93"/>
      <c r="Y93"/>
    </row>
    <row r="94" spans="1:25" ht="15" customHeight="1" x14ac:dyDescent="0.25">
      <c r="A94" s="605"/>
      <c r="B94" s="1009"/>
      <c r="C94" s="948"/>
      <c r="D94" s="597">
        <v>6</v>
      </c>
      <c r="E94" s="598" t="s">
        <v>271</v>
      </c>
      <c r="F94" s="599" t="s">
        <v>190</v>
      </c>
      <c r="G94" s="537" t="s">
        <v>78</v>
      </c>
      <c r="H94" s="600" t="s">
        <v>42</v>
      </c>
      <c r="I94" s="688" t="s">
        <v>335</v>
      </c>
      <c r="J94" s="633">
        <v>2</v>
      </c>
      <c r="K94" s="538">
        <v>8595</v>
      </c>
      <c r="L94" s="622">
        <v>81577836</v>
      </c>
      <c r="N94" s="626"/>
      <c r="O94" s="626"/>
      <c r="P94"/>
      <c r="Q94" s="626"/>
      <c r="R94"/>
      <c r="S94"/>
      <c r="T94" s="624"/>
      <c r="U94"/>
      <c r="V94"/>
      <c r="W94"/>
      <c r="X94"/>
      <c r="Y94"/>
    </row>
    <row r="95" spans="1:25" ht="15" customHeight="1" x14ac:dyDescent="0.25">
      <c r="A95" s="605"/>
      <c r="B95" s="1009"/>
      <c r="C95" s="948"/>
      <c r="D95" s="594">
        <v>7</v>
      </c>
      <c r="E95" s="528" t="s">
        <v>217</v>
      </c>
      <c r="F95" s="595" t="s">
        <v>192</v>
      </c>
      <c r="G95" s="529" t="s">
        <v>158</v>
      </c>
      <c r="H95" s="596" t="s">
        <v>191</v>
      </c>
      <c r="I95" s="812" t="s">
        <v>333</v>
      </c>
      <c r="J95" s="632">
        <v>3</v>
      </c>
      <c r="K95" s="542">
        <v>8499</v>
      </c>
      <c r="L95" s="621">
        <v>104305269</v>
      </c>
      <c r="N95" s="626"/>
      <c r="O95" s="626"/>
      <c r="P95"/>
      <c r="Q95" s="626"/>
      <c r="R95"/>
      <c r="S95"/>
      <c r="T95" s="624"/>
      <c r="U95"/>
      <c r="V95"/>
      <c r="W95"/>
      <c r="X95"/>
      <c r="Y95"/>
    </row>
    <row r="96" spans="1:25" ht="15" customHeight="1" x14ac:dyDescent="0.25">
      <c r="A96" s="605"/>
      <c r="B96" s="1009"/>
      <c r="C96" s="948"/>
      <c r="D96" s="597">
        <v>8</v>
      </c>
      <c r="E96" s="598" t="s">
        <v>207</v>
      </c>
      <c r="F96" s="599" t="s">
        <v>192</v>
      </c>
      <c r="G96" s="537" t="s">
        <v>78</v>
      </c>
      <c r="H96" s="600" t="s">
        <v>191</v>
      </c>
      <c r="I96" s="688" t="s">
        <v>334</v>
      </c>
      <c r="J96" s="633">
        <v>1</v>
      </c>
      <c r="K96" s="538">
        <v>8428</v>
      </c>
      <c r="L96" s="622">
        <v>86219857</v>
      </c>
      <c r="N96" s="626"/>
      <c r="O96" s="626"/>
      <c r="P96"/>
      <c r="Q96" s="626"/>
      <c r="R96"/>
      <c r="S96"/>
      <c r="T96" s="624"/>
      <c r="U96"/>
      <c r="V96"/>
      <c r="W96"/>
      <c r="X96"/>
      <c r="Y96"/>
    </row>
    <row r="97" spans="1:25" ht="15" customHeight="1" x14ac:dyDescent="0.25">
      <c r="A97" s="605"/>
      <c r="B97" s="1009"/>
      <c r="C97" s="948"/>
      <c r="D97" s="594">
        <v>9</v>
      </c>
      <c r="E97" s="528" t="s">
        <v>244</v>
      </c>
      <c r="F97" s="595" t="s">
        <v>192</v>
      </c>
      <c r="G97" s="529" t="s">
        <v>158</v>
      </c>
      <c r="H97" s="596" t="s">
        <v>42</v>
      </c>
      <c r="I97" s="812" t="s">
        <v>333</v>
      </c>
      <c r="J97" s="632">
        <v>9</v>
      </c>
      <c r="K97" s="542">
        <v>8312</v>
      </c>
      <c r="L97" s="621">
        <v>98712494</v>
      </c>
      <c r="N97" s="626"/>
      <c r="O97" s="626"/>
      <c r="P97"/>
      <c r="Q97" s="626"/>
      <c r="R97"/>
      <c r="S97"/>
      <c r="T97" s="624"/>
      <c r="U97"/>
      <c r="V97"/>
      <c r="W97"/>
      <c r="X97"/>
      <c r="Y97"/>
    </row>
    <row r="98" spans="1:25" ht="15" customHeight="1" thickBot="1" x14ac:dyDescent="0.3">
      <c r="A98" s="605"/>
      <c r="B98" s="1009"/>
      <c r="C98" s="1008"/>
      <c r="D98" s="603">
        <v>10</v>
      </c>
      <c r="E98" s="562" t="s">
        <v>205</v>
      </c>
      <c r="F98" s="601" t="s">
        <v>190</v>
      </c>
      <c r="G98" s="563" t="s">
        <v>158</v>
      </c>
      <c r="H98" s="602" t="s">
        <v>42</v>
      </c>
      <c r="I98" s="814" t="s">
        <v>333</v>
      </c>
      <c r="J98" s="634">
        <v>5</v>
      </c>
      <c r="K98" s="564">
        <v>7594</v>
      </c>
      <c r="L98" s="623">
        <v>92601832</v>
      </c>
      <c r="N98" s="626"/>
      <c r="O98" s="626"/>
      <c r="P98"/>
      <c r="Q98" s="626"/>
      <c r="R98"/>
      <c r="S98"/>
      <c r="T98" s="624"/>
      <c r="U98"/>
      <c r="V98"/>
      <c r="W98"/>
      <c r="X98"/>
      <c r="Y98"/>
    </row>
    <row r="99" spans="1:25" ht="15" customHeight="1" x14ac:dyDescent="0.25">
      <c r="A99" s="605"/>
      <c r="B99" s="1009"/>
      <c r="C99" s="950" t="s">
        <v>20</v>
      </c>
      <c r="D99" s="694">
        <v>1</v>
      </c>
      <c r="E99" s="695" t="s">
        <v>170</v>
      </c>
      <c r="F99" s="696" t="s">
        <v>190</v>
      </c>
      <c r="G99" s="697" t="s">
        <v>158</v>
      </c>
      <c r="H99" s="698" t="s">
        <v>42</v>
      </c>
      <c r="I99" s="811" t="s">
        <v>333</v>
      </c>
      <c r="J99" s="700">
        <v>18</v>
      </c>
      <c r="K99" s="701">
        <v>16982</v>
      </c>
      <c r="L99" s="702">
        <v>193248363</v>
      </c>
      <c r="N99" s="626"/>
      <c r="O99" s="626"/>
      <c r="P99"/>
      <c r="Q99" s="626"/>
      <c r="R99"/>
      <c r="S99"/>
      <c r="T99" s="624"/>
      <c r="U99"/>
      <c r="V99"/>
      <c r="W99"/>
      <c r="X99"/>
      <c r="Y99"/>
    </row>
    <row r="100" spans="1:25" ht="15" customHeight="1" x14ac:dyDescent="0.25">
      <c r="A100" s="605"/>
      <c r="B100" s="1009"/>
      <c r="C100" s="948"/>
      <c r="D100" s="597">
        <v>2</v>
      </c>
      <c r="E100" s="598" t="s">
        <v>169</v>
      </c>
      <c r="F100" s="599" t="s">
        <v>190</v>
      </c>
      <c r="G100" s="537" t="s">
        <v>78</v>
      </c>
      <c r="H100" s="600" t="s">
        <v>42</v>
      </c>
      <c r="I100" s="688" t="s">
        <v>335</v>
      </c>
      <c r="J100" s="633">
        <v>17</v>
      </c>
      <c r="K100" s="538">
        <v>14142</v>
      </c>
      <c r="L100" s="622">
        <v>149570978</v>
      </c>
      <c r="N100" s="626"/>
      <c r="O100" s="626"/>
      <c r="P100"/>
      <c r="Q100" s="626"/>
      <c r="R100"/>
      <c r="S100"/>
      <c r="T100" s="624"/>
      <c r="U100"/>
      <c r="V100"/>
      <c r="W100"/>
      <c r="X100"/>
      <c r="Y100"/>
    </row>
    <row r="101" spans="1:25" ht="15" customHeight="1" x14ac:dyDescent="0.25">
      <c r="A101" s="605"/>
      <c r="B101" s="1009"/>
      <c r="C101" s="948"/>
      <c r="D101" s="594">
        <v>3</v>
      </c>
      <c r="E101" s="528" t="s">
        <v>209</v>
      </c>
      <c r="F101" s="595" t="s">
        <v>192</v>
      </c>
      <c r="G101" s="529" t="s">
        <v>78</v>
      </c>
      <c r="H101" s="596" t="s">
        <v>42</v>
      </c>
      <c r="I101" s="690" t="s">
        <v>334</v>
      </c>
      <c r="J101" s="632">
        <v>2</v>
      </c>
      <c r="K101" s="542">
        <v>12866</v>
      </c>
      <c r="L101" s="621">
        <v>166953272</v>
      </c>
      <c r="N101" s="626"/>
      <c r="O101" s="626"/>
      <c r="P101"/>
      <c r="Q101" s="626"/>
      <c r="R101"/>
      <c r="S101"/>
      <c r="T101" s="624"/>
      <c r="U101"/>
      <c r="V101"/>
      <c r="W101"/>
      <c r="X101"/>
      <c r="Y101"/>
    </row>
    <row r="102" spans="1:25" ht="15" customHeight="1" x14ac:dyDescent="0.25">
      <c r="A102" s="605"/>
      <c r="B102" s="1009"/>
      <c r="C102" s="948"/>
      <c r="D102" s="597">
        <v>4</v>
      </c>
      <c r="E102" s="598" t="s">
        <v>219</v>
      </c>
      <c r="F102" s="599" t="s">
        <v>192</v>
      </c>
      <c r="G102" s="537" t="s">
        <v>78</v>
      </c>
      <c r="H102" s="600" t="s">
        <v>42</v>
      </c>
      <c r="I102" s="688" t="s">
        <v>335</v>
      </c>
      <c r="J102" s="633">
        <v>7</v>
      </c>
      <c r="K102" s="538">
        <v>12615</v>
      </c>
      <c r="L102" s="622">
        <v>147760136</v>
      </c>
      <c r="V102"/>
      <c r="W102"/>
      <c r="X102"/>
      <c r="Y102"/>
    </row>
    <row r="103" spans="1:25" ht="15" customHeight="1" x14ac:dyDescent="0.25">
      <c r="A103" s="605"/>
      <c r="B103" s="1009"/>
      <c r="C103" s="948"/>
      <c r="D103" s="594">
        <v>5</v>
      </c>
      <c r="E103" s="528" t="s">
        <v>271</v>
      </c>
      <c r="F103" s="595" t="s">
        <v>190</v>
      </c>
      <c r="G103" s="529" t="s">
        <v>78</v>
      </c>
      <c r="H103" s="596" t="s">
        <v>42</v>
      </c>
      <c r="I103" s="690" t="s">
        <v>335</v>
      </c>
      <c r="J103" s="632">
        <v>3</v>
      </c>
      <c r="K103" s="542">
        <v>9833</v>
      </c>
      <c r="L103" s="621">
        <v>87570652</v>
      </c>
      <c r="V103"/>
      <c r="W103"/>
      <c r="X103"/>
      <c r="Y103"/>
    </row>
    <row r="104" spans="1:25" ht="15" customHeight="1" x14ac:dyDescent="0.25">
      <c r="A104" s="605"/>
      <c r="B104" s="1009"/>
      <c r="C104" s="948"/>
      <c r="D104" s="597">
        <v>6</v>
      </c>
      <c r="E104" s="598" t="s">
        <v>304</v>
      </c>
      <c r="F104" s="599" t="s">
        <v>192</v>
      </c>
      <c r="G104" s="537" t="s">
        <v>78</v>
      </c>
      <c r="H104" s="600" t="s">
        <v>42</v>
      </c>
      <c r="I104" s="688" t="s">
        <v>335</v>
      </c>
      <c r="J104" s="633">
        <v>11</v>
      </c>
      <c r="K104" s="538">
        <v>9585</v>
      </c>
      <c r="L104" s="622">
        <v>164970692</v>
      </c>
      <c r="N104" s="626"/>
      <c r="O104" s="626"/>
      <c r="P104"/>
      <c r="Q104" s="626"/>
      <c r="R104"/>
      <c r="S104"/>
      <c r="T104" s="624"/>
      <c r="U104"/>
      <c r="V104"/>
      <c r="W104"/>
      <c r="X104"/>
      <c r="Y104"/>
    </row>
    <row r="105" spans="1:25" ht="15" customHeight="1" x14ac:dyDescent="0.25">
      <c r="A105" s="605"/>
      <c r="B105" s="1009"/>
      <c r="C105" s="948"/>
      <c r="D105" s="594">
        <v>7</v>
      </c>
      <c r="E105" s="528" t="s">
        <v>207</v>
      </c>
      <c r="F105" s="595" t="s">
        <v>192</v>
      </c>
      <c r="G105" s="529" t="s">
        <v>78</v>
      </c>
      <c r="H105" s="596" t="s">
        <v>191</v>
      </c>
      <c r="I105" s="690" t="s">
        <v>334</v>
      </c>
      <c r="J105" s="632">
        <v>2</v>
      </c>
      <c r="K105" s="542">
        <v>9222</v>
      </c>
      <c r="L105" s="621">
        <v>93576082</v>
      </c>
      <c r="N105" s="626"/>
      <c r="O105" s="626"/>
      <c r="P105"/>
      <c r="Q105" s="626"/>
      <c r="R105"/>
      <c r="S105"/>
      <c r="T105" s="624"/>
      <c r="U105"/>
      <c r="V105"/>
      <c r="W105"/>
      <c r="X105"/>
      <c r="Y105"/>
    </row>
    <row r="106" spans="1:25" ht="15" customHeight="1" x14ac:dyDescent="0.25">
      <c r="A106" s="605"/>
      <c r="B106" s="1009"/>
      <c r="C106" s="948"/>
      <c r="D106" s="597">
        <v>8</v>
      </c>
      <c r="E106" s="598" t="s">
        <v>244</v>
      </c>
      <c r="F106" s="599" t="s">
        <v>192</v>
      </c>
      <c r="G106" s="537" t="s">
        <v>158</v>
      </c>
      <c r="H106" s="600" t="s">
        <v>42</v>
      </c>
      <c r="I106" s="810" t="s">
        <v>333</v>
      </c>
      <c r="J106" s="633">
        <v>25</v>
      </c>
      <c r="K106" s="538">
        <v>9039</v>
      </c>
      <c r="L106" s="622">
        <v>107382736</v>
      </c>
      <c r="N106" s="626"/>
      <c r="O106" s="626"/>
      <c r="P106"/>
      <c r="Q106" s="626"/>
      <c r="R106"/>
      <c r="S106"/>
      <c r="T106" s="624"/>
      <c r="U106"/>
      <c r="V106"/>
      <c r="W106"/>
      <c r="X106"/>
      <c r="Y106"/>
    </row>
    <row r="107" spans="1:25" ht="15" customHeight="1" x14ac:dyDescent="0.25">
      <c r="A107" s="605"/>
      <c r="B107" s="1009"/>
      <c r="C107" s="948"/>
      <c r="D107" s="594">
        <v>9</v>
      </c>
      <c r="E107" s="528" t="s">
        <v>199</v>
      </c>
      <c r="F107" s="595" t="s">
        <v>192</v>
      </c>
      <c r="G107" s="529" t="s">
        <v>158</v>
      </c>
      <c r="H107" s="596" t="s">
        <v>42</v>
      </c>
      <c r="I107" s="812" t="s">
        <v>333</v>
      </c>
      <c r="J107" s="632">
        <v>5</v>
      </c>
      <c r="K107" s="542">
        <v>8686</v>
      </c>
      <c r="L107" s="621">
        <v>120992080</v>
      </c>
      <c r="N107" s="626"/>
      <c r="O107" s="626"/>
      <c r="P107"/>
      <c r="Q107" s="626"/>
      <c r="R107"/>
      <c r="S107"/>
      <c r="T107" s="624"/>
      <c r="U107"/>
      <c r="V107"/>
      <c r="W107"/>
      <c r="X107"/>
      <c r="Y107"/>
    </row>
    <row r="108" spans="1:25" ht="15" customHeight="1" thickBot="1" x14ac:dyDescent="0.3">
      <c r="A108" s="605"/>
      <c r="B108" s="1011"/>
      <c r="C108" s="1008"/>
      <c r="D108" s="603">
        <v>10</v>
      </c>
      <c r="E108" s="562" t="s">
        <v>217</v>
      </c>
      <c r="F108" s="601" t="s">
        <v>192</v>
      </c>
      <c r="G108" s="563" t="s">
        <v>158</v>
      </c>
      <c r="H108" s="602" t="s">
        <v>191</v>
      </c>
      <c r="I108" s="814" t="s">
        <v>333</v>
      </c>
      <c r="J108" s="634">
        <v>3</v>
      </c>
      <c r="K108" s="564">
        <v>8499</v>
      </c>
      <c r="L108" s="623">
        <v>104305269</v>
      </c>
      <c r="N108" s="626"/>
      <c r="O108" s="626"/>
      <c r="P108"/>
      <c r="Q108" s="626"/>
      <c r="R108"/>
      <c r="S108"/>
      <c r="T108" s="624"/>
      <c r="U108"/>
      <c r="V108"/>
      <c r="W108"/>
      <c r="X108"/>
      <c r="Y108"/>
    </row>
    <row r="109" spans="1:25" ht="15" customHeight="1" x14ac:dyDescent="0.25">
      <c r="A109" s="605"/>
      <c r="B109" s="1009" t="s">
        <v>142</v>
      </c>
      <c r="C109" s="950" t="s">
        <v>21</v>
      </c>
      <c r="D109" s="694">
        <v>1</v>
      </c>
      <c r="E109" s="695" t="s">
        <v>170</v>
      </c>
      <c r="F109" s="696" t="s">
        <v>190</v>
      </c>
      <c r="G109" s="697" t="s">
        <v>158</v>
      </c>
      <c r="H109" s="698" t="s">
        <v>42</v>
      </c>
      <c r="I109" s="811" t="s">
        <v>333</v>
      </c>
      <c r="J109" s="700">
        <v>20</v>
      </c>
      <c r="K109" s="701">
        <v>16990</v>
      </c>
      <c r="L109" s="702">
        <v>193328313</v>
      </c>
      <c r="N109" s="626"/>
      <c r="O109" s="626"/>
      <c r="P109"/>
      <c r="Q109" s="626"/>
      <c r="R109"/>
      <c r="S109"/>
      <c r="T109" s="624"/>
      <c r="U109"/>
      <c r="V109"/>
      <c r="W109"/>
      <c r="X109"/>
      <c r="Y109"/>
    </row>
    <row r="110" spans="1:25" ht="15" customHeight="1" x14ac:dyDescent="0.25">
      <c r="A110" s="605"/>
      <c r="B110" s="1009"/>
      <c r="C110" s="948"/>
      <c r="D110" s="597">
        <v>2</v>
      </c>
      <c r="E110" s="598" t="s">
        <v>169</v>
      </c>
      <c r="F110" s="599" t="s">
        <v>190</v>
      </c>
      <c r="G110" s="537" t="s">
        <v>78</v>
      </c>
      <c r="H110" s="600" t="s">
        <v>42</v>
      </c>
      <c r="I110" s="688" t="s">
        <v>335</v>
      </c>
      <c r="J110" s="633">
        <v>19</v>
      </c>
      <c r="K110" s="538">
        <v>14277</v>
      </c>
      <c r="L110" s="622">
        <v>149808522</v>
      </c>
      <c r="N110" s="626"/>
      <c r="O110" s="626"/>
      <c r="P110"/>
      <c r="Q110" s="626"/>
      <c r="R110"/>
      <c r="S110"/>
      <c r="T110" s="624"/>
      <c r="U110"/>
      <c r="V110"/>
      <c r="W110"/>
      <c r="X110"/>
      <c r="Y110"/>
    </row>
    <row r="111" spans="1:25" ht="15" customHeight="1" x14ac:dyDescent="0.25">
      <c r="A111" s="605"/>
      <c r="B111" s="1009"/>
      <c r="C111" s="948"/>
      <c r="D111" s="594">
        <v>3</v>
      </c>
      <c r="E111" s="528" t="s">
        <v>209</v>
      </c>
      <c r="F111" s="595" t="s">
        <v>192</v>
      </c>
      <c r="G111" s="529" t="s">
        <v>78</v>
      </c>
      <c r="H111" s="596" t="s">
        <v>42</v>
      </c>
      <c r="I111" s="690" t="s">
        <v>334</v>
      </c>
      <c r="J111" s="632">
        <v>2</v>
      </c>
      <c r="K111" s="542">
        <v>12866</v>
      </c>
      <c r="L111" s="621">
        <v>166953272</v>
      </c>
      <c r="N111" s="626"/>
      <c r="O111" s="626"/>
      <c r="P111"/>
      <c r="Q111" s="626"/>
      <c r="R111"/>
      <c r="S111"/>
      <c r="T111" s="624"/>
      <c r="U111"/>
      <c r="V111"/>
      <c r="W111"/>
      <c r="X111"/>
      <c r="Y111"/>
    </row>
    <row r="112" spans="1:25" ht="15" customHeight="1" x14ac:dyDescent="0.25">
      <c r="A112" s="605"/>
      <c r="B112" s="1009"/>
      <c r="C112" s="948"/>
      <c r="D112" s="597">
        <v>4</v>
      </c>
      <c r="E112" s="598" t="s">
        <v>219</v>
      </c>
      <c r="F112" s="599" t="s">
        <v>192</v>
      </c>
      <c r="G112" s="537" t="s">
        <v>78</v>
      </c>
      <c r="H112" s="600" t="s">
        <v>42</v>
      </c>
      <c r="I112" s="688" t="s">
        <v>335</v>
      </c>
      <c r="J112" s="633">
        <v>13</v>
      </c>
      <c r="K112" s="538">
        <v>12653</v>
      </c>
      <c r="L112" s="622">
        <v>148092297</v>
      </c>
      <c r="N112" s="626"/>
      <c r="O112" s="626"/>
      <c r="P112"/>
      <c r="Q112" s="626"/>
      <c r="R112"/>
      <c r="S112"/>
      <c r="T112" s="624"/>
      <c r="U112"/>
      <c r="V112"/>
      <c r="W112"/>
      <c r="X112"/>
      <c r="Y112"/>
    </row>
    <row r="113" spans="1:25" ht="15" customHeight="1" x14ac:dyDescent="0.25">
      <c r="A113" s="605"/>
      <c r="B113" s="1009"/>
      <c r="C113" s="948"/>
      <c r="D113" s="594">
        <v>5</v>
      </c>
      <c r="E113" s="528" t="s">
        <v>271</v>
      </c>
      <c r="F113" s="595" t="s">
        <v>190</v>
      </c>
      <c r="G113" s="529" t="s">
        <v>78</v>
      </c>
      <c r="H113" s="596" t="s">
        <v>42</v>
      </c>
      <c r="I113" s="690" t="s">
        <v>335</v>
      </c>
      <c r="J113" s="632">
        <v>19</v>
      </c>
      <c r="K113" s="542">
        <v>10366</v>
      </c>
      <c r="L113" s="621">
        <v>90443166</v>
      </c>
      <c r="N113" s="626"/>
      <c r="O113" s="626"/>
      <c r="P113"/>
      <c r="Q113" s="626"/>
      <c r="R113"/>
      <c r="S113"/>
      <c r="T113" s="624"/>
      <c r="U113"/>
      <c r="V113"/>
      <c r="W113"/>
      <c r="X113"/>
      <c r="Y113"/>
    </row>
    <row r="114" spans="1:25" ht="15" customHeight="1" x14ac:dyDescent="0.25">
      <c r="A114" s="605"/>
      <c r="B114" s="1009"/>
      <c r="C114" s="948"/>
      <c r="D114" s="597">
        <v>6</v>
      </c>
      <c r="E114" s="598" t="s">
        <v>207</v>
      </c>
      <c r="F114" s="599" t="s">
        <v>192</v>
      </c>
      <c r="G114" s="537" t="s">
        <v>78</v>
      </c>
      <c r="H114" s="600" t="s">
        <v>191</v>
      </c>
      <c r="I114" s="688" t="s">
        <v>334</v>
      </c>
      <c r="J114" s="633">
        <v>2</v>
      </c>
      <c r="K114" s="538">
        <v>9222</v>
      </c>
      <c r="L114" s="622">
        <v>93576082</v>
      </c>
      <c r="N114" s="626"/>
      <c r="O114" s="626"/>
      <c r="P114"/>
      <c r="Q114" s="626"/>
      <c r="R114"/>
      <c r="S114"/>
      <c r="T114" s="624"/>
      <c r="U114"/>
      <c r="V114"/>
      <c r="W114"/>
      <c r="X114"/>
      <c r="Y114"/>
    </row>
    <row r="115" spans="1:25" ht="15" customHeight="1" x14ac:dyDescent="0.25">
      <c r="A115" s="605"/>
      <c r="B115" s="1009"/>
      <c r="C115" s="948"/>
      <c r="D115" s="594">
        <v>7</v>
      </c>
      <c r="E115" s="528" t="s">
        <v>244</v>
      </c>
      <c r="F115" s="595" t="s">
        <v>192</v>
      </c>
      <c r="G115" s="529" t="s">
        <v>158</v>
      </c>
      <c r="H115" s="596" t="s">
        <v>42</v>
      </c>
      <c r="I115" s="812" t="s">
        <v>333</v>
      </c>
      <c r="J115" s="632">
        <v>23</v>
      </c>
      <c r="K115" s="542">
        <v>8997</v>
      </c>
      <c r="L115" s="621">
        <v>107019753</v>
      </c>
      <c r="N115" s="626"/>
      <c r="O115" s="626"/>
      <c r="P115"/>
      <c r="Q115" s="626"/>
      <c r="R115"/>
      <c r="S115"/>
      <c r="T115" s="624"/>
      <c r="U115"/>
      <c r="V115"/>
      <c r="W115"/>
      <c r="X115"/>
      <c r="Y115"/>
    </row>
    <row r="116" spans="1:25" ht="15" customHeight="1" x14ac:dyDescent="0.25">
      <c r="A116" s="605"/>
      <c r="B116" s="1009"/>
      <c r="C116" s="948"/>
      <c r="D116" s="597">
        <v>8</v>
      </c>
      <c r="E116" s="598" t="s">
        <v>199</v>
      </c>
      <c r="F116" s="599" t="s">
        <v>192</v>
      </c>
      <c r="G116" s="537" t="s">
        <v>158</v>
      </c>
      <c r="H116" s="600" t="s">
        <v>42</v>
      </c>
      <c r="I116" s="810" t="s">
        <v>333</v>
      </c>
      <c r="J116" s="633">
        <v>2</v>
      </c>
      <c r="K116" s="538">
        <v>8570</v>
      </c>
      <c r="L116" s="622">
        <v>117050923</v>
      </c>
      <c r="V116"/>
      <c r="W116"/>
      <c r="X116"/>
      <c r="Y116"/>
    </row>
    <row r="117" spans="1:25" ht="15" customHeight="1" x14ac:dyDescent="0.25">
      <c r="A117" s="605"/>
      <c r="B117" s="1009"/>
      <c r="C117" s="948"/>
      <c r="D117" s="594">
        <v>9</v>
      </c>
      <c r="E117" s="528" t="s">
        <v>267</v>
      </c>
      <c r="F117" s="595" t="s">
        <v>192</v>
      </c>
      <c r="G117" s="529" t="s">
        <v>78</v>
      </c>
      <c r="H117" s="596" t="s">
        <v>48</v>
      </c>
      <c r="I117" s="690" t="s">
        <v>335</v>
      </c>
      <c r="J117" s="632">
        <v>28</v>
      </c>
      <c r="K117" s="542">
        <v>8402</v>
      </c>
      <c r="L117" s="621">
        <v>66772470</v>
      </c>
      <c r="V117"/>
      <c r="W117"/>
      <c r="X117"/>
      <c r="Y117"/>
    </row>
    <row r="118" spans="1:25" ht="15" customHeight="1" thickBot="1" x14ac:dyDescent="0.3">
      <c r="A118" s="605"/>
      <c r="B118" s="1009"/>
      <c r="C118" s="1008"/>
      <c r="D118" s="603">
        <v>10</v>
      </c>
      <c r="E118" s="562" t="s">
        <v>217</v>
      </c>
      <c r="F118" s="601" t="s">
        <v>192</v>
      </c>
      <c r="G118" s="563" t="s">
        <v>158</v>
      </c>
      <c r="H118" s="602" t="s">
        <v>191</v>
      </c>
      <c r="I118" s="814" t="s">
        <v>333</v>
      </c>
      <c r="J118" s="634">
        <v>2</v>
      </c>
      <c r="K118" s="564">
        <v>7998</v>
      </c>
      <c r="L118" s="623">
        <v>101441290</v>
      </c>
      <c r="N118" s="626"/>
      <c r="O118" s="626"/>
      <c r="P118"/>
      <c r="Q118"/>
      <c r="R118"/>
      <c r="S118" s="624"/>
      <c r="T118"/>
      <c r="V118"/>
      <c r="W118"/>
      <c r="X118"/>
      <c r="Y118"/>
    </row>
    <row r="119" spans="1:25" ht="15" customHeight="1" x14ac:dyDescent="0.25">
      <c r="A119" s="605"/>
      <c r="B119" s="1009"/>
      <c r="C119" s="950" t="s">
        <v>22</v>
      </c>
      <c r="D119" s="694">
        <v>1</v>
      </c>
      <c r="E119" s="695" t="s">
        <v>170</v>
      </c>
      <c r="F119" s="696" t="s">
        <v>190</v>
      </c>
      <c r="G119" s="697" t="s">
        <v>158</v>
      </c>
      <c r="H119" s="698" t="s">
        <v>42</v>
      </c>
      <c r="I119" s="811" t="s">
        <v>333</v>
      </c>
      <c r="J119" s="700">
        <v>7</v>
      </c>
      <c r="K119" s="701">
        <v>14231</v>
      </c>
      <c r="L119" s="702">
        <v>166629208</v>
      </c>
      <c r="N119" s="626"/>
      <c r="O119" s="626"/>
      <c r="P119"/>
      <c r="Q119" s="626"/>
      <c r="R119"/>
      <c r="S119"/>
      <c r="T119" s="624"/>
      <c r="U119"/>
      <c r="V119"/>
      <c r="W119"/>
      <c r="X119"/>
      <c r="Y119"/>
    </row>
    <row r="120" spans="1:25" ht="15" customHeight="1" x14ac:dyDescent="0.25">
      <c r="A120" s="605"/>
      <c r="B120" s="1009"/>
      <c r="C120" s="948"/>
      <c r="D120" s="597">
        <v>2</v>
      </c>
      <c r="E120" s="598" t="s">
        <v>169</v>
      </c>
      <c r="F120" s="599" t="s">
        <v>190</v>
      </c>
      <c r="G120" s="537" t="s">
        <v>78</v>
      </c>
      <c r="H120" s="600" t="s">
        <v>42</v>
      </c>
      <c r="I120" s="688" t="s">
        <v>335</v>
      </c>
      <c r="J120" s="633">
        <v>11</v>
      </c>
      <c r="K120" s="538">
        <v>14094</v>
      </c>
      <c r="L120" s="622">
        <v>148576679</v>
      </c>
      <c r="N120" s="626"/>
      <c r="O120" s="626"/>
      <c r="P120"/>
      <c r="Q120" s="626"/>
      <c r="R120"/>
      <c r="S120"/>
      <c r="T120" s="624"/>
      <c r="U120"/>
      <c r="V120"/>
      <c r="W120"/>
      <c r="X120"/>
      <c r="Y120"/>
    </row>
    <row r="121" spans="1:25" ht="15" customHeight="1" x14ac:dyDescent="0.25">
      <c r="A121" s="605"/>
      <c r="B121" s="1009"/>
      <c r="C121" s="948"/>
      <c r="D121" s="594">
        <v>3</v>
      </c>
      <c r="E121" s="528" t="s">
        <v>209</v>
      </c>
      <c r="F121" s="595" t="s">
        <v>192</v>
      </c>
      <c r="G121" s="529" t="s">
        <v>78</v>
      </c>
      <c r="H121" s="596" t="s">
        <v>42</v>
      </c>
      <c r="I121" s="690" t="s">
        <v>334</v>
      </c>
      <c r="J121" s="632">
        <v>2</v>
      </c>
      <c r="K121" s="542">
        <v>12866</v>
      </c>
      <c r="L121" s="621">
        <v>166953272</v>
      </c>
      <c r="N121" s="626"/>
      <c r="O121" s="626"/>
      <c r="P121"/>
      <c r="Q121" s="626"/>
      <c r="R121"/>
      <c r="S121"/>
      <c r="T121" s="624"/>
      <c r="U121"/>
      <c r="V121"/>
      <c r="W121"/>
      <c r="X121"/>
      <c r="Y121"/>
    </row>
    <row r="122" spans="1:25" ht="15" customHeight="1" x14ac:dyDescent="0.25">
      <c r="A122" s="605"/>
      <c r="B122" s="1009"/>
      <c r="C122" s="948"/>
      <c r="D122" s="597">
        <v>4</v>
      </c>
      <c r="E122" s="598" t="s">
        <v>219</v>
      </c>
      <c r="F122" s="599" t="s">
        <v>192</v>
      </c>
      <c r="G122" s="537" t="s">
        <v>78</v>
      </c>
      <c r="H122" s="600" t="s">
        <v>42</v>
      </c>
      <c r="I122" s="688" t="s">
        <v>335</v>
      </c>
      <c r="J122" s="633">
        <v>5</v>
      </c>
      <c r="K122" s="538">
        <v>12435</v>
      </c>
      <c r="L122" s="622">
        <v>143629960</v>
      </c>
      <c r="N122" s="626"/>
      <c r="O122" s="626"/>
      <c r="P122"/>
      <c r="Q122" s="626"/>
      <c r="R122"/>
      <c r="S122"/>
      <c r="T122" s="624"/>
      <c r="U122"/>
      <c r="V122"/>
      <c r="W122"/>
      <c r="X122"/>
      <c r="Y122"/>
    </row>
    <row r="123" spans="1:25" ht="15" customHeight="1" x14ac:dyDescent="0.25">
      <c r="A123" s="605"/>
      <c r="B123" s="1009"/>
      <c r="C123" s="948"/>
      <c r="D123" s="594">
        <v>5</v>
      </c>
      <c r="E123" s="528" t="s">
        <v>304</v>
      </c>
      <c r="F123" s="595" t="s">
        <v>192</v>
      </c>
      <c r="G123" s="529" t="s">
        <v>78</v>
      </c>
      <c r="H123" s="596" t="s">
        <v>42</v>
      </c>
      <c r="I123" s="690" t="s">
        <v>335</v>
      </c>
      <c r="J123" s="632">
        <v>6</v>
      </c>
      <c r="K123" s="542">
        <v>9248</v>
      </c>
      <c r="L123" s="621">
        <v>161674570</v>
      </c>
      <c r="N123" s="626"/>
      <c r="O123" s="626"/>
      <c r="P123"/>
      <c r="Q123" s="626"/>
      <c r="R123"/>
      <c r="S123"/>
      <c r="T123" s="624"/>
      <c r="U123"/>
      <c r="V123"/>
      <c r="W123"/>
      <c r="X123"/>
      <c r="Y123"/>
    </row>
    <row r="124" spans="1:25" ht="15" customHeight="1" x14ac:dyDescent="0.25">
      <c r="A124" s="605"/>
      <c r="B124" s="1009"/>
      <c r="C124" s="948"/>
      <c r="D124" s="597">
        <v>6</v>
      </c>
      <c r="E124" s="598" t="s">
        <v>199</v>
      </c>
      <c r="F124" s="599" t="s">
        <v>192</v>
      </c>
      <c r="G124" s="537" t="s">
        <v>158</v>
      </c>
      <c r="H124" s="600" t="s">
        <v>42</v>
      </c>
      <c r="I124" s="810" t="s">
        <v>333</v>
      </c>
      <c r="J124" s="633">
        <v>3</v>
      </c>
      <c r="K124" s="538">
        <v>8633</v>
      </c>
      <c r="L124" s="622">
        <v>117253146</v>
      </c>
      <c r="N124" s="626"/>
      <c r="O124" s="626"/>
      <c r="P124"/>
      <c r="Q124" s="626"/>
      <c r="R124"/>
      <c r="S124"/>
      <c r="T124" s="624"/>
      <c r="U124"/>
      <c r="V124"/>
      <c r="W124"/>
      <c r="X124"/>
      <c r="Y124"/>
    </row>
    <row r="125" spans="1:25" ht="15" customHeight="1" x14ac:dyDescent="0.25">
      <c r="A125" s="605"/>
      <c r="B125" s="1009"/>
      <c r="C125" s="948"/>
      <c r="D125" s="594">
        <v>7</v>
      </c>
      <c r="E125" s="528" t="s">
        <v>271</v>
      </c>
      <c r="F125" s="595" t="s">
        <v>190</v>
      </c>
      <c r="G125" s="529" t="s">
        <v>78</v>
      </c>
      <c r="H125" s="596" t="s">
        <v>42</v>
      </c>
      <c r="I125" s="690" t="s">
        <v>335</v>
      </c>
      <c r="J125" s="632">
        <v>2</v>
      </c>
      <c r="K125" s="542">
        <v>8595</v>
      </c>
      <c r="L125" s="621">
        <v>81577836</v>
      </c>
      <c r="N125" s="626"/>
      <c r="O125" s="626"/>
      <c r="P125"/>
      <c r="Q125" s="626"/>
      <c r="R125"/>
      <c r="S125"/>
      <c r="T125" s="624"/>
      <c r="U125"/>
      <c r="W125"/>
      <c r="X125"/>
      <c r="Y125"/>
    </row>
    <row r="126" spans="1:25" ht="15" customHeight="1" x14ac:dyDescent="0.25">
      <c r="A126" s="605"/>
      <c r="B126" s="1009"/>
      <c r="C126" s="948"/>
      <c r="D126" s="597">
        <v>8</v>
      </c>
      <c r="E126" s="598" t="s">
        <v>217</v>
      </c>
      <c r="F126" s="599" t="s">
        <v>192</v>
      </c>
      <c r="G126" s="537" t="s">
        <v>158</v>
      </c>
      <c r="H126" s="600" t="s">
        <v>191</v>
      </c>
      <c r="I126" s="810" t="s">
        <v>333</v>
      </c>
      <c r="J126" s="633">
        <v>2</v>
      </c>
      <c r="K126" s="538">
        <v>7998</v>
      </c>
      <c r="L126" s="622">
        <v>101441290</v>
      </c>
      <c r="N126" s="626"/>
      <c r="O126" s="626"/>
      <c r="P126"/>
      <c r="Q126" s="626"/>
      <c r="R126"/>
      <c r="S126"/>
      <c r="T126" s="624"/>
      <c r="U126"/>
      <c r="W126"/>
      <c r="X126"/>
      <c r="Y126"/>
    </row>
    <row r="127" spans="1:25" ht="15" customHeight="1" x14ac:dyDescent="0.25">
      <c r="A127" s="605"/>
      <c r="B127" s="1009"/>
      <c r="C127" s="948"/>
      <c r="D127" s="594">
        <v>9</v>
      </c>
      <c r="E127" s="528" t="s">
        <v>244</v>
      </c>
      <c r="F127" s="595" t="s">
        <v>192</v>
      </c>
      <c r="G127" s="529" t="s">
        <v>158</v>
      </c>
      <c r="H127" s="596" t="s">
        <v>42</v>
      </c>
      <c r="I127" s="812" t="s">
        <v>333</v>
      </c>
      <c r="J127" s="632">
        <v>10</v>
      </c>
      <c r="K127" s="542">
        <v>7631</v>
      </c>
      <c r="L127" s="621">
        <v>95231370</v>
      </c>
      <c r="N127" s="626"/>
      <c r="O127" s="626"/>
      <c r="P127"/>
      <c r="Q127" s="626"/>
      <c r="R127"/>
      <c r="S127"/>
      <c r="T127" s="624"/>
      <c r="U127"/>
      <c r="W127"/>
      <c r="X127"/>
      <c r="Y127"/>
    </row>
    <row r="128" spans="1:25" ht="15" customHeight="1" thickBot="1" x14ac:dyDescent="0.3">
      <c r="A128" s="605"/>
      <c r="B128" s="1009"/>
      <c r="C128" s="1008"/>
      <c r="D128" s="603">
        <v>10</v>
      </c>
      <c r="E128" s="562" t="s">
        <v>223</v>
      </c>
      <c r="F128" s="601" t="s">
        <v>190</v>
      </c>
      <c r="G128" s="563" t="s">
        <v>78</v>
      </c>
      <c r="H128" s="602" t="s">
        <v>42</v>
      </c>
      <c r="I128" s="689" t="s">
        <v>334</v>
      </c>
      <c r="J128" s="634">
        <v>2</v>
      </c>
      <c r="K128" s="564">
        <v>7445</v>
      </c>
      <c r="L128" s="623">
        <v>103023384</v>
      </c>
      <c r="N128" s="626"/>
      <c r="O128" s="626"/>
      <c r="P128"/>
      <c r="Q128" s="626"/>
      <c r="R128"/>
      <c r="S128"/>
      <c r="T128" s="624"/>
      <c r="U128"/>
    </row>
    <row r="129" spans="1:21" ht="15" customHeight="1" x14ac:dyDescent="0.25">
      <c r="A129" s="605"/>
      <c r="B129" s="1009"/>
      <c r="C129" s="950" t="s">
        <v>23</v>
      </c>
      <c r="D129" s="694">
        <v>1</v>
      </c>
      <c r="E129" s="695" t="s">
        <v>170</v>
      </c>
      <c r="F129" s="696" t="s">
        <v>190</v>
      </c>
      <c r="G129" s="697" t="s">
        <v>158</v>
      </c>
      <c r="H129" s="698" t="s">
        <v>42</v>
      </c>
      <c r="I129" s="811" t="s">
        <v>333</v>
      </c>
      <c r="J129" s="700">
        <v>8</v>
      </c>
      <c r="K129" s="701">
        <v>14336</v>
      </c>
      <c r="L129" s="702">
        <v>167388876</v>
      </c>
      <c r="N129" s="626"/>
      <c r="O129" s="626"/>
      <c r="P129"/>
      <c r="Q129" s="626"/>
      <c r="R129"/>
      <c r="S129"/>
      <c r="T129" s="624"/>
      <c r="U129"/>
    </row>
    <row r="130" spans="1:21" ht="15" customHeight="1" x14ac:dyDescent="0.25">
      <c r="A130" s="605"/>
      <c r="B130" s="1009"/>
      <c r="C130" s="948"/>
      <c r="D130" s="597">
        <v>2</v>
      </c>
      <c r="E130" s="598" t="s">
        <v>207</v>
      </c>
      <c r="F130" s="599" t="s">
        <v>192</v>
      </c>
      <c r="G130" s="537" t="s">
        <v>78</v>
      </c>
      <c r="H130" s="600" t="s">
        <v>191</v>
      </c>
      <c r="I130" s="688" t="s">
        <v>334</v>
      </c>
      <c r="J130" s="633">
        <v>1</v>
      </c>
      <c r="K130" s="538">
        <v>8428</v>
      </c>
      <c r="L130" s="622">
        <v>86219857</v>
      </c>
      <c r="N130" s="626"/>
      <c r="O130" s="626"/>
      <c r="P130"/>
      <c r="Q130" s="626"/>
      <c r="R130"/>
      <c r="S130"/>
      <c r="T130" s="624"/>
      <c r="U130"/>
    </row>
    <row r="131" spans="1:21" ht="15" customHeight="1" x14ac:dyDescent="0.25">
      <c r="A131" s="605"/>
      <c r="B131" s="1009"/>
      <c r="C131" s="948"/>
      <c r="D131" s="594">
        <v>3</v>
      </c>
      <c r="E131" s="528" t="s">
        <v>286</v>
      </c>
      <c r="F131" s="595" t="s">
        <v>192</v>
      </c>
      <c r="G131" s="529" t="s">
        <v>78</v>
      </c>
      <c r="H131" s="596" t="s">
        <v>48</v>
      </c>
      <c r="I131" s="690" t="s">
        <v>334</v>
      </c>
      <c r="J131" s="632">
        <v>5</v>
      </c>
      <c r="K131" s="542">
        <v>8181</v>
      </c>
      <c r="L131" s="621">
        <v>38292161</v>
      </c>
      <c r="N131" s="626"/>
      <c r="O131" s="626"/>
      <c r="P131"/>
      <c r="Q131" s="626"/>
      <c r="R131"/>
      <c r="S131"/>
      <c r="T131" s="624"/>
      <c r="U131"/>
    </row>
    <row r="132" spans="1:21" ht="15" customHeight="1" x14ac:dyDescent="0.25">
      <c r="A132" s="605"/>
      <c r="B132" s="1009"/>
      <c r="C132" s="948"/>
      <c r="D132" s="597">
        <v>4</v>
      </c>
      <c r="E132" s="598" t="s">
        <v>221</v>
      </c>
      <c r="F132" s="599" t="s">
        <v>192</v>
      </c>
      <c r="G132" s="537" t="s">
        <v>78</v>
      </c>
      <c r="H132" s="600" t="s">
        <v>42</v>
      </c>
      <c r="I132" s="688" t="s">
        <v>334</v>
      </c>
      <c r="J132" s="633">
        <v>1</v>
      </c>
      <c r="K132" s="538">
        <v>7566</v>
      </c>
      <c r="L132" s="622">
        <v>70397542</v>
      </c>
      <c r="N132" s="626"/>
      <c r="O132" s="626"/>
      <c r="P132"/>
      <c r="Q132" s="626"/>
      <c r="R132"/>
      <c r="S132"/>
      <c r="T132" s="624"/>
      <c r="U132"/>
    </row>
    <row r="133" spans="1:21" ht="15" customHeight="1" x14ac:dyDescent="0.25">
      <c r="A133" s="605"/>
      <c r="B133" s="1009"/>
      <c r="C133" s="948"/>
      <c r="D133" s="594">
        <v>5</v>
      </c>
      <c r="E133" s="528" t="s">
        <v>240</v>
      </c>
      <c r="F133" s="595" t="s">
        <v>118</v>
      </c>
      <c r="G133" s="529" t="s">
        <v>78</v>
      </c>
      <c r="H133" s="596" t="s">
        <v>191</v>
      </c>
      <c r="I133" s="690" t="s">
        <v>334</v>
      </c>
      <c r="J133" s="632">
        <v>1</v>
      </c>
      <c r="K133" s="542">
        <v>6953</v>
      </c>
      <c r="L133" s="621">
        <v>58013518</v>
      </c>
      <c r="N133" s="626"/>
      <c r="O133" s="626"/>
      <c r="P133"/>
      <c r="Q133" s="626"/>
      <c r="R133"/>
      <c r="S133"/>
      <c r="T133" s="624"/>
      <c r="U133"/>
    </row>
    <row r="134" spans="1:21" ht="15" customHeight="1" x14ac:dyDescent="0.25">
      <c r="A134" s="605"/>
      <c r="B134" s="1009"/>
      <c r="C134" s="948"/>
      <c r="D134" s="597">
        <v>6</v>
      </c>
      <c r="E134" s="598" t="s">
        <v>264</v>
      </c>
      <c r="F134" s="599" t="s">
        <v>192</v>
      </c>
      <c r="G134" s="537" t="s">
        <v>78</v>
      </c>
      <c r="H134" s="600" t="s">
        <v>48</v>
      </c>
      <c r="I134" s="688" t="s">
        <v>334</v>
      </c>
      <c r="J134" s="633">
        <v>1</v>
      </c>
      <c r="K134" s="538">
        <v>6198</v>
      </c>
      <c r="L134" s="622">
        <v>45146407</v>
      </c>
      <c r="N134" s="626"/>
      <c r="O134" s="626"/>
      <c r="P134"/>
      <c r="Q134" s="626"/>
      <c r="R134"/>
      <c r="S134"/>
      <c r="T134" s="624"/>
      <c r="U134"/>
    </row>
    <row r="135" spans="1:21" ht="15" customHeight="1" x14ac:dyDescent="0.25">
      <c r="A135" s="605"/>
      <c r="B135" s="1009"/>
      <c r="C135" s="948"/>
      <c r="D135" s="594">
        <v>7</v>
      </c>
      <c r="E135" s="528" t="s">
        <v>257</v>
      </c>
      <c r="F135" s="595" t="s">
        <v>192</v>
      </c>
      <c r="G135" s="529" t="s">
        <v>78</v>
      </c>
      <c r="H135" s="596" t="s">
        <v>42</v>
      </c>
      <c r="I135" s="690" t="s">
        <v>335</v>
      </c>
      <c r="J135" s="632">
        <v>4</v>
      </c>
      <c r="K135" s="542">
        <v>5774</v>
      </c>
      <c r="L135" s="621">
        <v>49067271</v>
      </c>
      <c r="N135" s="626"/>
      <c r="O135" s="626"/>
      <c r="P135"/>
      <c r="Q135" s="626"/>
      <c r="R135"/>
      <c r="S135"/>
      <c r="T135" s="624"/>
      <c r="U135"/>
    </row>
    <row r="136" spans="1:21" ht="15" customHeight="1" x14ac:dyDescent="0.25">
      <c r="A136" s="605"/>
      <c r="B136" s="1009"/>
      <c r="C136" s="948"/>
      <c r="D136" s="597">
        <v>8</v>
      </c>
      <c r="E136" s="598" t="s">
        <v>235</v>
      </c>
      <c r="F136" s="599" t="s">
        <v>190</v>
      </c>
      <c r="G136" s="537" t="s">
        <v>158</v>
      </c>
      <c r="H136" s="600" t="s">
        <v>42</v>
      </c>
      <c r="I136" s="810" t="s">
        <v>333</v>
      </c>
      <c r="J136" s="633">
        <v>1</v>
      </c>
      <c r="K136" s="538">
        <v>5448</v>
      </c>
      <c r="L136" s="622">
        <v>61374570</v>
      </c>
      <c r="N136" s="626"/>
      <c r="O136" s="626"/>
      <c r="P136"/>
      <c r="Q136" s="626"/>
      <c r="R136"/>
      <c r="S136"/>
      <c r="T136" s="624"/>
      <c r="U136"/>
    </row>
    <row r="137" spans="1:21" ht="15" customHeight="1" x14ac:dyDescent="0.25">
      <c r="A137" s="605"/>
      <c r="B137" s="1009"/>
      <c r="C137" s="948"/>
      <c r="D137" s="594">
        <v>9</v>
      </c>
      <c r="E137" s="528" t="s">
        <v>284</v>
      </c>
      <c r="F137" s="595" t="s">
        <v>192</v>
      </c>
      <c r="G137" s="529" t="s">
        <v>78</v>
      </c>
      <c r="H137" s="596" t="s">
        <v>48</v>
      </c>
      <c r="I137" s="690" t="s">
        <v>334</v>
      </c>
      <c r="J137" s="632">
        <v>4</v>
      </c>
      <c r="K137" s="542">
        <v>5088</v>
      </c>
      <c r="L137" s="621">
        <v>18009442</v>
      </c>
      <c r="N137" s="626"/>
      <c r="O137" s="626"/>
      <c r="P137"/>
      <c r="Q137" s="626"/>
      <c r="R137"/>
      <c r="S137"/>
      <c r="T137" s="624"/>
      <c r="U137"/>
    </row>
    <row r="138" spans="1:21" ht="15" customHeight="1" thickBot="1" x14ac:dyDescent="0.3">
      <c r="A138" s="605"/>
      <c r="B138" s="1009"/>
      <c r="C138" s="1008"/>
      <c r="D138" s="603">
        <v>10</v>
      </c>
      <c r="E138" s="562" t="s">
        <v>261</v>
      </c>
      <c r="F138" s="601" t="s">
        <v>118</v>
      </c>
      <c r="G138" s="563" t="s">
        <v>78</v>
      </c>
      <c r="H138" s="602" t="s">
        <v>191</v>
      </c>
      <c r="I138" s="689" t="s">
        <v>334</v>
      </c>
      <c r="J138" s="634">
        <v>1</v>
      </c>
      <c r="K138" s="564">
        <v>4702</v>
      </c>
      <c r="L138" s="623">
        <v>47646400</v>
      </c>
      <c r="N138" s="626"/>
      <c r="O138" s="626"/>
      <c r="P138"/>
      <c r="Q138" s="626"/>
      <c r="R138"/>
      <c r="S138"/>
      <c r="T138" s="624"/>
      <c r="U138"/>
    </row>
    <row r="139" spans="1:21" ht="15" customHeight="1" x14ac:dyDescent="0.25">
      <c r="A139" s="605"/>
      <c r="B139" s="1009"/>
      <c r="C139" s="948" t="s">
        <v>24</v>
      </c>
      <c r="D139" s="594">
        <v>1</v>
      </c>
      <c r="E139" s="528" t="s">
        <v>311</v>
      </c>
      <c r="F139" s="595" t="s">
        <v>192</v>
      </c>
      <c r="G139" s="529" t="s">
        <v>78</v>
      </c>
      <c r="H139" s="596" t="s">
        <v>42</v>
      </c>
      <c r="I139" s="690" t="s">
        <v>335</v>
      </c>
      <c r="J139" s="632">
        <v>1</v>
      </c>
      <c r="K139" s="542">
        <v>170</v>
      </c>
      <c r="L139" s="621">
        <v>1570572</v>
      </c>
      <c r="N139" s="626"/>
      <c r="O139" s="626"/>
      <c r="P139"/>
      <c r="Q139" s="626"/>
      <c r="R139"/>
      <c r="S139"/>
      <c r="T139" s="624"/>
      <c r="U139"/>
    </row>
    <row r="140" spans="1:21" ht="15" customHeight="1" x14ac:dyDescent="0.25">
      <c r="B140" s="1009"/>
      <c r="C140" s="948"/>
      <c r="D140" s="597">
        <v>2</v>
      </c>
      <c r="E140" s="598" t="s">
        <v>325</v>
      </c>
      <c r="F140" s="599" t="s">
        <v>192</v>
      </c>
      <c r="G140" s="537" t="s">
        <v>78</v>
      </c>
      <c r="H140" s="600" t="s">
        <v>42</v>
      </c>
      <c r="I140" s="688" t="s">
        <v>334</v>
      </c>
      <c r="J140" s="633">
        <v>1</v>
      </c>
      <c r="K140" s="538">
        <v>111</v>
      </c>
      <c r="L140" s="622">
        <v>1484554</v>
      </c>
      <c r="N140" s="626"/>
      <c r="O140" s="626"/>
      <c r="P140"/>
      <c r="Q140" s="626"/>
      <c r="R140"/>
      <c r="S140"/>
      <c r="T140" s="624"/>
      <c r="U140"/>
    </row>
    <row r="141" spans="1:21" ht="15" customHeight="1" x14ac:dyDescent="0.25">
      <c r="B141" s="1009"/>
      <c r="C141" s="948"/>
      <c r="D141" s="594">
        <v>3</v>
      </c>
      <c r="E141" s="528" t="s">
        <v>319</v>
      </c>
      <c r="F141" s="595" t="s">
        <v>118</v>
      </c>
      <c r="G141" s="529" t="s">
        <v>320</v>
      </c>
      <c r="H141" s="596" t="s">
        <v>177</v>
      </c>
      <c r="I141" s="812" t="s">
        <v>333</v>
      </c>
      <c r="J141" s="632">
        <v>1</v>
      </c>
      <c r="K141" s="542">
        <v>12</v>
      </c>
      <c r="L141" s="621">
        <v>21389</v>
      </c>
      <c r="N141" s="626"/>
      <c r="O141" s="626"/>
      <c r="P141"/>
      <c r="Q141" s="626"/>
      <c r="R141"/>
      <c r="S141"/>
      <c r="T141" s="624"/>
      <c r="U141"/>
    </row>
    <row r="142" spans="1:21" ht="15" customHeight="1" x14ac:dyDescent="0.25">
      <c r="B142" s="1009"/>
      <c r="C142" s="948"/>
      <c r="D142" s="597">
        <v>4</v>
      </c>
      <c r="E142" s="598" t="s">
        <v>326</v>
      </c>
      <c r="F142" s="599" t="s">
        <v>192</v>
      </c>
      <c r="G142" s="537" t="s">
        <v>78</v>
      </c>
      <c r="H142" s="600" t="s">
        <v>177</v>
      </c>
      <c r="I142" s="688" t="s">
        <v>335</v>
      </c>
      <c r="J142" s="633">
        <v>1</v>
      </c>
      <c r="K142" s="538">
        <v>10</v>
      </c>
      <c r="L142" s="622">
        <v>579434</v>
      </c>
      <c r="N142" s="626"/>
      <c r="O142" s="626"/>
      <c r="P142"/>
      <c r="Q142" s="626"/>
      <c r="R142"/>
      <c r="S142"/>
      <c r="T142" s="624"/>
      <c r="U142"/>
    </row>
    <row r="143" spans="1:21" ht="15" customHeight="1" x14ac:dyDescent="0.25">
      <c r="B143" s="1009"/>
      <c r="C143" s="948"/>
      <c r="D143" s="594">
        <v>5</v>
      </c>
      <c r="E143" s="528" t="s">
        <v>321</v>
      </c>
      <c r="F143" s="595" t="s">
        <v>190</v>
      </c>
      <c r="G143" s="529" t="s">
        <v>78</v>
      </c>
      <c r="H143" s="596" t="s">
        <v>42</v>
      </c>
      <c r="I143" s="690" t="s">
        <v>334</v>
      </c>
      <c r="J143" s="632">
        <v>1</v>
      </c>
      <c r="K143" s="542">
        <v>2</v>
      </c>
      <c r="L143" s="621">
        <v>4391</v>
      </c>
      <c r="N143" s="626"/>
      <c r="O143" s="626"/>
      <c r="P143"/>
      <c r="Q143" s="626"/>
      <c r="R143"/>
      <c r="S143"/>
      <c r="T143" s="624"/>
      <c r="U143"/>
    </row>
    <row r="144" spans="1:21" ht="15" customHeight="1" x14ac:dyDescent="0.25">
      <c r="B144" s="1009"/>
      <c r="C144" s="948"/>
      <c r="D144" s="597">
        <v>6</v>
      </c>
      <c r="E144" s="598" t="s">
        <v>322</v>
      </c>
      <c r="F144" s="599" t="s">
        <v>192</v>
      </c>
      <c r="G144" s="537" t="s">
        <v>78</v>
      </c>
      <c r="H144" s="600" t="s">
        <v>42</v>
      </c>
      <c r="I144" s="688" t="s">
        <v>334</v>
      </c>
      <c r="J144" s="633">
        <v>1</v>
      </c>
      <c r="K144" s="538">
        <v>2</v>
      </c>
      <c r="L144" s="622">
        <v>1406</v>
      </c>
      <c r="N144" s="626"/>
      <c r="O144" s="626"/>
      <c r="P144"/>
      <c r="Q144" s="626"/>
      <c r="R144"/>
      <c r="S144"/>
      <c r="T144" s="624"/>
      <c r="U144"/>
    </row>
    <row r="145" spans="2:21" ht="15" customHeight="1" x14ac:dyDescent="0.25">
      <c r="B145" s="1009"/>
      <c r="C145" s="948"/>
      <c r="D145" s="594">
        <v>7</v>
      </c>
      <c r="E145" s="528" t="s">
        <v>323</v>
      </c>
      <c r="F145" s="595" t="s">
        <v>190</v>
      </c>
      <c r="G145" s="529" t="s">
        <v>78</v>
      </c>
      <c r="H145" s="596" t="s">
        <v>48</v>
      </c>
      <c r="I145" s="690" t="s">
        <v>334</v>
      </c>
      <c r="J145" s="632">
        <v>1</v>
      </c>
      <c r="K145" s="542">
        <v>2</v>
      </c>
      <c r="L145" s="621">
        <v>4681</v>
      </c>
      <c r="N145" s="626"/>
      <c r="O145" s="626"/>
      <c r="P145"/>
      <c r="Q145" s="626"/>
      <c r="R145"/>
      <c r="S145"/>
      <c r="T145" s="624"/>
      <c r="U145"/>
    </row>
    <row r="146" spans="2:21" ht="15" customHeight="1" x14ac:dyDescent="0.25">
      <c r="B146" s="1009"/>
      <c r="C146" s="948"/>
      <c r="D146" s="597">
        <v>8</v>
      </c>
      <c r="E146" s="598" t="s">
        <v>324</v>
      </c>
      <c r="F146" s="599" t="s">
        <v>192</v>
      </c>
      <c r="G146" s="537" t="s">
        <v>158</v>
      </c>
      <c r="H146" s="600" t="s">
        <v>83</v>
      </c>
      <c r="I146" s="810" t="s">
        <v>333</v>
      </c>
      <c r="J146" s="633">
        <v>1</v>
      </c>
      <c r="K146" s="538">
        <v>2</v>
      </c>
      <c r="L146" s="622">
        <v>16618</v>
      </c>
      <c r="N146" s="626"/>
      <c r="O146" s="626"/>
      <c r="P146"/>
      <c r="Q146" s="626"/>
      <c r="R146"/>
      <c r="S146"/>
      <c r="T146" s="624"/>
      <c r="U146"/>
    </row>
    <row r="147" spans="2:21" ht="15" customHeight="1" x14ac:dyDescent="0.25">
      <c r="B147" s="1009"/>
      <c r="C147" s="948"/>
      <c r="D147" s="594">
        <v>9</v>
      </c>
      <c r="E147" s="528" t="s">
        <v>327</v>
      </c>
      <c r="F147" s="595" t="s">
        <v>192</v>
      </c>
      <c r="G147" s="529" t="s">
        <v>78</v>
      </c>
      <c r="H147" s="596" t="s">
        <v>42</v>
      </c>
      <c r="I147" s="690" t="s">
        <v>334</v>
      </c>
      <c r="J147" s="632">
        <v>1</v>
      </c>
      <c r="K147" s="542">
        <v>2</v>
      </c>
      <c r="L147" s="621">
        <v>1152</v>
      </c>
      <c r="N147" s="626"/>
      <c r="O147" s="626"/>
      <c r="P147"/>
      <c r="Q147" s="626"/>
      <c r="R147"/>
      <c r="S147"/>
      <c r="T147" s="624"/>
      <c r="U147"/>
    </row>
    <row r="148" spans="2:21" ht="15" customHeight="1" thickBot="1" x14ac:dyDescent="0.3">
      <c r="B148" s="1009"/>
      <c r="C148" s="1008"/>
      <c r="D148" s="597">
        <v>10</v>
      </c>
      <c r="E148" s="598" t="s">
        <v>310</v>
      </c>
      <c r="F148" s="599" t="s">
        <v>192</v>
      </c>
      <c r="G148" s="537" t="s">
        <v>78</v>
      </c>
      <c r="H148" s="600" t="s">
        <v>42</v>
      </c>
      <c r="I148" s="688" t="s">
        <v>335</v>
      </c>
      <c r="J148" s="633">
        <v>1</v>
      </c>
      <c r="K148" s="538">
        <v>1</v>
      </c>
      <c r="L148" s="622">
        <v>20559</v>
      </c>
      <c r="N148" s="626"/>
      <c r="O148" s="626"/>
      <c r="P148"/>
      <c r="Q148" s="626"/>
      <c r="R148"/>
      <c r="S148"/>
      <c r="T148" s="624"/>
      <c r="U148"/>
    </row>
    <row r="149" spans="2:21" ht="15.75" customHeight="1" x14ac:dyDescent="0.25">
      <c r="N149" s="626"/>
      <c r="O149" s="626"/>
      <c r="P149"/>
      <c r="Q149" s="626"/>
      <c r="R149"/>
      <c r="S149"/>
      <c r="T149" s="624"/>
      <c r="U149"/>
    </row>
    <row r="150" spans="2:21" ht="15" x14ac:dyDescent="0.25">
      <c r="N150" s="626"/>
      <c r="O150" s="626"/>
      <c r="P150"/>
      <c r="Q150" s="626"/>
      <c r="R150"/>
      <c r="S150"/>
      <c r="T150" s="624"/>
      <c r="U150"/>
    </row>
    <row r="151" spans="2:21" ht="15" x14ac:dyDescent="0.25">
      <c r="N151" s="626"/>
      <c r="O151" s="626"/>
      <c r="P151"/>
      <c r="Q151" s="626"/>
      <c r="R151"/>
      <c r="S151"/>
      <c r="T151" s="624"/>
      <c r="U151"/>
    </row>
    <row r="152" spans="2:21" ht="15" x14ac:dyDescent="0.25">
      <c r="N152" s="626"/>
      <c r="O152" s="626"/>
      <c r="P152"/>
      <c r="Q152" s="626"/>
      <c r="R152"/>
      <c r="S152"/>
      <c r="T152" s="624"/>
      <c r="U152"/>
    </row>
    <row r="153" spans="2:21" ht="15" x14ac:dyDescent="0.25">
      <c r="N153" s="626"/>
      <c r="O153" s="626"/>
      <c r="P153"/>
      <c r="Q153" s="626"/>
      <c r="R153"/>
      <c r="S153"/>
      <c r="T153" s="624"/>
      <c r="U153"/>
    </row>
    <row r="157" spans="2:21" ht="13.5" x14ac:dyDescent="0.25">
      <c r="B157" s="518"/>
    </row>
    <row r="166" ht="14.25" customHeight="1" x14ac:dyDescent="0.2"/>
  </sheetData>
  <sortState xmlns:xlrd2="http://schemas.microsoft.com/office/spreadsheetml/2017/richdata2" ref="N139:U153">
    <sortCondition descending="1" ref="T139:T153"/>
  </sortState>
  <mergeCells count="20">
    <mergeCell ref="B109:B148"/>
    <mergeCell ref="B5:B24"/>
    <mergeCell ref="B25:B58"/>
    <mergeCell ref="B59:B108"/>
    <mergeCell ref="C139:C148"/>
    <mergeCell ref="C59:C68"/>
    <mergeCell ref="C79:C88"/>
    <mergeCell ref="C89:C98"/>
    <mergeCell ref="C99:C108"/>
    <mergeCell ref="C69:C78"/>
    <mergeCell ref="C109:C118"/>
    <mergeCell ref="C119:C128"/>
    <mergeCell ref="C129:C138"/>
    <mergeCell ref="C38:C47"/>
    <mergeCell ref="C48:C57"/>
    <mergeCell ref="C5:C6"/>
    <mergeCell ref="C25:C34"/>
    <mergeCell ref="C35:C36"/>
    <mergeCell ref="C7:C14"/>
    <mergeCell ref="C15:C2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8C6D-883B-456A-99B6-B29FE40BA643}">
  <sheetPr>
    <tabColor theme="7" tint="0.59999389629810485"/>
  </sheetPr>
  <dimension ref="B1:L36"/>
  <sheetViews>
    <sheetView showGridLines="0" zoomScale="85" zoomScaleNormal="85" workbookViewId="0"/>
  </sheetViews>
  <sheetFormatPr baseColWidth="10" defaultRowHeight="15" x14ac:dyDescent="0.25"/>
  <cols>
    <col min="2" max="2" width="39.42578125" customWidth="1"/>
    <col min="3" max="3" width="11.85546875" customWidth="1"/>
    <col min="4" max="4" width="13.28515625" bestFit="1" customWidth="1"/>
    <col min="5" max="5" width="14" bestFit="1" customWidth="1"/>
    <col min="6" max="6" width="16" bestFit="1" customWidth="1"/>
    <col min="7" max="7" width="14.7109375" bestFit="1" customWidth="1"/>
    <col min="8" max="8" width="8.7109375" bestFit="1" customWidth="1"/>
    <col min="9" max="9" width="9.7109375" bestFit="1" customWidth="1"/>
    <col min="10" max="10" width="12.140625" bestFit="1" customWidth="1"/>
  </cols>
  <sheetData>
    <row r="1" spans="2:12" ht="16.5" x14ac:dyDescent="0.3">
      <c r="B1" s="536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2:12" x14ac:dyDescent="0.25"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</row>
    <row r="3" spans="2:12" ht="15.75" thickBot="1" x14ac:dyDescent="0.3"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</row>
    <row r="4" spans="2:12" ht="26.25" x14ac:dyDescent="0.25">
      <c r="B4" s="853" t="s">
        <v>136</v>
      </c>
      <c r="C4" s="692" t="s">
        <v>128</v>
      </c>
      <c r="D4" s="692" t="s">
        <v>171</v>
      </c>
      <c r="E4" s="692" t="s">
        <v>125</v>
      </c>
      <c r="F4" s="692" t="s">
        <v>172</v>
      </c>
      <c r="G4" s="692" t="s">
        <v>173</v>
      </c>
      <c r="H4" s="692" t="s">
        <v>140</v>
      </c>
      <c r="I4" s="692" t="s">
        <v>30</v>
      </c>
      <c r="J4" s="693" t="s">
        <v>143</v>
      </c>
      <c r="K4" s="521"/>
      <c r="L4" s="521"/>
    </row>
    <row r="5" spans="2:12" x14ac:dyDescent="0.25">
      <c r="B5" s="854" t="s">
        <v>209</v>
      </c>
      <c r="C5" s="531" t="s">
        <v>192</v>
      </c>
      <c r="D5" s="531" t="s">
        <v>78</v>
      </c>
      <c r="E5" s="531" t="s">
        <v>42</v>
      </c>
      <c r="F5" s="531" t="s">
        <v>334</v>
      </c>
      <c r="G5" s="531" t="s">
        <v>81</v>
      </c>
      <c r="H5" s="532">
        <v>2</v>
      </c>
      <c r="I5" s="533">
        <v>12866</v>
      </c>
      <c r="J5" s="855">
        <v>166.953272</v>
      </c>
      <c r="K5" s="521"/>
      <c r="L5" s="521"/>
    </row>
    <row r="6" spans="2:12" x14ac:dyDescent="0.25">
      <c r="B6" s="856" t="s">
        <v>170</v>
      </c>
      <c r="C6" s="537" t="s">
        <v>190</v>
      </c>
      <c r="D6" s="537" t="s">
        <v>158</v>
      </c>
      <c r="E6" s="537" t="s">
        <v>42</v>
      </c>
      <c r="F6" s="537"/>
      <c r="G6" s="537" t="s">
        <v>341</v>
      </c>
      <c r="H6" s="537">
        <v>3</v>
      </c>
      <c r="I6" s="538">
        <v>12683</v>
      </c>
      <c r="J6" s="857">
        <v>155.80465100000001</v>
      </c>
      <c r="K6" s="521"/>
      <c r="L6" s="521"/>
    </row>
    <row r="7" spans="2:12" x14ac:dyDescent="0.25">
      <c r="B7" s="854" t="s">
        <v>169</v>
      </c>
      <c r="C7" s="531" t="s">
        <v>190</v>
      </c>
      <c r="D7" s="531" t="s">
        <v>78</v>
      </c>
      <c r="E7" s="531" t="s">
        <v>42</v>
      </c>
      <c r="F7" s="531" t="s">
        <v>335</v>
      </c>
      <c r="G7" s="531" t="s">
        <v>81</v>
      </c>
      <c r="H7" s="532">
        <v>2</v>
      </c>
      <c r="I7" s="533">
        <v>9455</v>
      </c>
      <c r="J7" s="855">
        <v>86.407138000000003</v>
      </c>
      <c r="K7" s="521"/>
      <c r="L7" s="521"/>
    </row>
    <row r="8" spans="2:12" x14ac:dyDescent="0.25">
      <c r="B8" s="856" t="s">
        <v>219</v>
      </c>
      <c r="C8" s="537" t="s">
        <v>192</v>
      </c>
      <c r="D8" s="537" t="s">
        <v>78</v>
      </c>
      <c r="E8" s="537" t="s">
        <v>42</v>
      </c>
      <c r="F8" s="537" t="s">
        <v>335</v>
      </c>
      <c r="G8" s="537" t="s">
        <v>81</v>
      </c>
      <c r="H8" s="537">
        <v>2</v>
      </c>
      <c r="I8" s="538">
        <v>8104</v>
      </c>
      <c r="J8" s="857">
        <v>108.22582800000001</v>
      </c>
      <c r="K8" s="521"/>
      <c r="L8" s="521"/>
    </row>
    <row r="9" spans="2:12" x14ac:dyDescent="0.25">
      <c r="B9" s="854" t="s">
        <v>207</v>
      </c>
      <c r="C9" s="531" t="s">
        <v>192</v>
      </c>
      <c r="D9" s="531" t="s">
        <v>78</v>
      </c>
      <c r="E9" s="531" t="s">
        <v>123</v>
      </c>
      <c r="F9" s="531" t="s">
        <v>334</v>
      </c>
      <c r="G9" s="531" t="s">
        <v>81</v>
      </c>
      <c r="H9" s="532">
        <v>1</v>
      </c>
      <c r="I9" s="533">
        <v>7791</v>
      </c>
      <c r="J9" s="855">
        <v>78.389515000000003</v>
      </c>
      <c r="K9" s="521"/>
      <c r="L9" s="521"/>
    </row>
    <row r="10" spans="2:12" x14ac:dyDescent="0.25">
      <c r="B10" s="856" t="s">
        <v>221</v>
      </c>
      <c r="C10" s="537" t="s">
        <v>192</v>
      </c>
      <c r="D10" s="537" t="s">
        <v>78</v>
      </c>
      <c r="E10" s="537" t="s">
        <v>42</v>
      </c>
      <c r="F10" s="537" t="s">
        <v>334</v>
      </c>
      <c r="G10" s="537" t="s">
        <v>81</v>
      </c>
      <c r="H10" s="537">
        <v>1</v>
      </c>
      <c r="I10" s="538">
        <v>7018</v>
      </c>
      <c r="J10" s="857">
        <v>63.985118999999997</v>
      </c>
      <c r="K10" s="521"/>
      <c r="L10" s="521"/>
    </row>
    <row r="11" spans="2:12" x14ac:dyDescent="0.25">
      <c r="B11" s="854" t="s">
        <v>211</v>
      </c>
      <c r="C11" s="531" t="s">
        <v>192</v>
      </c>
      <c r="D11" s="531" t="s">
        <v>78</v>
      </c>
      <c r="E11" s="531" t="s">
        <v>42</v>
      </c>
      <c r="F11" s="531" t="s">
        <v>334</v>
      </c>
      <c r="G11" s="531" t="s">
        <v>81</v>
      </c>
      <c r="H11" s="532">
        <v>1</v>
      </c>
      <c r="I11" s="533">
        <v>6926</v>
      </c>
      <c r="J11" s="855">
        <v>83.362167999999997</v>
      </c>
      <c r="K11" s="521"/>
      <c r="L11" s="521"/>
    </row>
    <row r="12" spans="2:12" x14ac:dyDescent="0.25">
      <c r="B12" s="856" t="s">
        <v>240</v>
      </c>
      <c r="C12" s="537" t="s">
        <v>118</v>
      </c>
      <c r="D12" s="537" t="s">
        <v>78</v>
      </c>
      <c r="E12" s="537" t="s">
        <v>123</v>
      </c>
      <c r="F12" s="537" t="s">
        <v>334</v>
      </c>
      <c r="G12" s="537" t="s">
        <v>81</v>
      </c>
      <c r="H12" s="537">
        <v>1</v>
      </c>
      <c r="I12" s="538">
        <v>6701</v>
      </c>
      <c r="J12" s="857">
        <v>50.498691000000001</v>
      </c>
      <c r="K12" s="521"/>
      <c r="L12" s="521"/>
    </row>
    <row r="13" spans="2:12" x14ac:dyDescent="0.25">
      <c r="B13" s="854" t="s">
        <v>199</v>
      </c>
      <c r="C13" s="531" t="s">
        <v>192</v>
      </c>
      <c r="D13" s="531" t="s">
        <v>158</v>
      </c>
      <c r="E13" s="531" t="s">
        <v>42</v>
      </c>
      <c r="F13" s="531" t="s">
        <v>340</v>
      </c>
      <c r="G13" s="531" t="s">
        <v>341</v>
      </c>
      <c r="H13" s="532">
        <v>1</v>
      </c>
      <c r="I13" s="533">
        <v>6398</v>
      </c>
      <c r="J13" s="855">
        <v>89.553881000000004</v>
      </c>
      <c r="K13" s="521"/>
      <c r="L13" s="521"/>
    </row>
    <row r="14" spans="2:12" ht="15.75" thickBot="1" x14ac:dyDescent="0.3">
      <c r="B14" s="858" t="s">
        <v>217</v>
      </c>
      <c r="C14" s="563" t="s">
        <v>192</v>
      </c>
      <c r="D14" s="563" t="s">
        <v>158</v>
      </c>
      <c r="E14" s="563" t="s">
        <v>123</v>
      </c>
      <c r="F14" s="563"/>
      <c r="G14" s="563" t="s">
        <v>341</v>
      </c>
      <c r="H14" s="563">
        <v>2</v>
      </c>
      <c r="I14" s="564">
        <v>6278</v>
      </c>
      <c r="J14" s="859">
        <v>76.623879000000002</v>
      </c>
      <c r="K14" s="521"/>
      <c r="L14" s="521"/>
    </row>
    <row r="15" spans="2:12" x14ac:dyDescent="0.25">
      <c r="K15" s="535"/>
      <c r="L15" s="521"/>
    </row>
    <row r="16" spans="2:12" x14ac:dyDescent="0.25">
      <c r="B16" s="860" t="s">
        <v>342</v>
      </c>
      <c r="K16" s="535"/>
      <c r="L16" s="521"/>
    </row>
    <row r="17" spans="3:12" x14ac:dyDescent="0.25">
      <c r="K17" s="521"/>
      <c r="L17" s="521"/>
    </row>
    <row r="18" spans="3:12" x14ac:dyDescent="0.25">
      <c r="C18" s="521"/>
      <c r="D18" s="521"/>
    </row>
    <row r="19" spans="3:12" x14ac:dyDescent="0.25">
      <c r="C19" s="521"/>
      <c r="D19" s="521"/>
    </row>
    <row r="20" spans="3:12" x14ac:dyDescent="0.25">
      <c r="C20" s="521"/>
    </row>
    <row r="21" spans="3:12" x14ac:dyDescent="0.25">
      <c r="C21" s="521"/>
    </row>
    <row r="22" spans="3:12" x14ac:dyDescent="0.25">
      <c r="C22" s="521"/>
    </row>
    <row r="23" spans="3:12" x14ac:dyDescent="0.25">
      <c r="C23" s="521"/>
    </row>
    <row r="24" spans="3:12" x14ac:dyDescent="0.25">
      <c r="C24" s="521"/>
    </row>
    <row r="25" spans="3:12" x14ac:dyDescent="0.25">
      <c r="C25" s="521"/>
    </row>
    <row r="26" spans="3:12" x14ac:dyDescent="0.25">
      <c r="C26" s="521"/>
    </row>
    <row r="27" spans="3:12" x14ac:dyDescent="0.25">
      <c r="C27" s="521"/>
    </row>
    <row r="28" spans="3:12" x14ac:dyDescent="0.25">
      <c r="C28" s="521"/>
    </row>
    <row r="29" spans="3:12" x14ac:dyDescent="0.25">
      <c r="C29" s="521"/>
    </row>
    <row r="30" spans="3:12" x14ac:dyDescent="0.25">
      <c r="C30" s="521"/>
    </row>
    <row r="33" spans="3:5" x14ac:dyDescent="0.25">
      <c r="C33" s="626"/>
      <c r="E33" s="626"/>
    </row>
    <row r="34" spans="3:5" x14ac:dyDescent="0.25">
      <c r="C34" s="626"/>
      <c r="E34" s="626"/>
    </row>
    <row r="35" spans="3:5" x14ac:dyDescent="0.25">
      <c r="C35" s="626"/>
      <c r="E35" s="626"/>
    </row>
    <row r="36" spans="3:5" x14ac:dyDescent="0.25">
      <c r="C36" s="626"/>
      <c r="E36" s="6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FC2A-11DE-4FE3-A02E-23A4AE173185}">
  <dimension ref="A1:EL28"/>
  <sheetViews>
    <sheetView workbookViewId="0"/>
  </sheetViews>
  <sheetFormatPr baseColWidth="10" defaultRowHeight="15" x14ac:dyDescent="0.25"/>
  <cols>
    <col min="4" max="5" width="5.140625" customWidth="1"/>
    <col min="6" max="6" width="5.140625" style="376" customWidth="1"/>
    <col min="7" max="7" width="5.140625" customWidth="1"/>
    <col min="8" max="8" width="5.140625" style="376" customWidth="1"/>
    <col min="9" max="9" width="5.140625" customWidth="1"/>
    <col min="10" max="10" width="5.140625" style="376" customWidth="1"/>
    <col min="11" max="11" width="5.140625" customWidth="1"/>
    <col min="12" max="12" width="5.140625" style="376" customWidth="1"/>
    <col min="13" max="13" width="5.140625" customWidth="1"/>
    <col min="14" max="14" width="5.140625" style="376" customWidth="1"/>
    <col min="15" max="15" width="5.140625" customWidth="1"/>
    <col min="16" max="16" width="5.140625" style="376" customWidth="1"/>
    <col min="17" max="17" width="5.140625" customWidth="1"/>
    <col min="18" max="18" width="5.140625" style="376" customWidth="1"/>
    <col min="19" max="19" width="5.140625" customWidth="1"/>
    <col min="20" max="20" width="5.140625" style="376" customWidth="1"/>
    <col min="21" max="21" width="5.140625" customWidth="1"/>
    <col min="22" max="22" width="5.140625" style="376" customWidth="1"/>
    <col min="23" max="23" width="5.140625" customWidth="1"/>
    <col min="24" max="24" width="5.140625" style="376" customWidth="1"/>
    <col min="25" max="25" width="5.140625" customWidth="1"/>
    <col min="26" max="26" width="5.140625" style="376" customWidth="1"/>
    <col min="27" max="27" width="5.140625" customWidth="1"/>
    <col min="28" max="28" width="5.140625" style="376" customWidth="1"/>
    <col min="29" max="29" width="5.140625" customWidth="1"/>
    <col min="30" max="30" width="5.140625" style="376" customWidth="1"/>
    <col min="31" max="31" width="5.140625" customWidth="1"/>
    <col min="32" max="32" width="5.140625" style="376" customWidth="1"/>
    <col min="33" max="33" width="5.140625" customWidth="1"/>
    <col min="34" max="34" width="5.140625" style="376" customWidth="1"/>
    <col min="35" max="35" width="5.140625" customWidth="1"/>
    <col min="36" max="36" width="5.140625" style="376" customWidth="1"/>
    <col min="37" max="37" width="5.140625" customWidth="1"/>
    <col min="38" max="38" width="5.140625" style="376" customWidth="1"/>
    <col min="39" max="39" width="5.140625" customWidth="1"/>
    <col min="40" max="40" width="5.140625" style="376" customWidth="1"/>
    <col min="41" max="41" width="5.140625" customWidth="1"/>
    <col min="42" max="42" width="5.140625" style="376" customWidth="1"/>
    <col min="43" max="44" width="5.140625" customWidth="1"/>
    <col min="45" max="45" width="5.140625" style="376" customWidth="1"/>
    <col min="46" max="46" width="5.140625" customWidth="1"/>
    <col min="47" max="47" width="5.140625" style="376" customWidth="1"/>
    <col min="48" max="48" width="5.140625" customWidth="1"/>
    <col min="49" max="49" width="5.140625" style="376" customWidth="1"/>
    <col min="50" max="52" width="5.140625" customWidth="1"/>
    <col min="53" max="53" width="5.140625" style="376" customWidth="1"/>
    <col min="54" max="54" width="5.140625" customWidth="1"/>
    <col min="55" max="55" width="5.140625" style="376" customWidth="1"/>
    <col min="56" max="57" width="5.140625" customWidth="1"/>
    <col min="58" max="58" width="5.140625" style="376" customWidth="1"/>
    <col min="59" max="59" width="5.140625" customWidth="1"/>
    <col min="60" max="60" width="5.140625" style="376" customWidth="1"/>
    <col min="61" max="61" width="5.140625" customWidth="1"/>
    <col min="62" max="62" width="5.140625" style="376" customWidth="1"/>
    <col min="63" max="63" width="5.140625" customWidth="1"/>
    <col min="64" max="64" width="5.140625" style="376" customWidth="1"/>
    <col min="65" max="65" width="5.140625" customWidth="1"/>
    <col min="66" max="66" width="5.140625" style="376" customWidth="1"/>
    <col min="67" max="67" width="5.140625" customWidth="1"/>
    <col min="68" max="68" width="5.140625" style="376" customWidth="1"/>
    <col min="69" max="69" width="5.140625" customWidth="1"/>
    <col min="70" max="70" width="5.140625" style="376" customWidth="1"/>
    <col min="71" max="71" width="5.140625" customWidth="1"/>
    <col min="72" max="72" width="5.140625" style="376" customWidth="1"/>
    <col min="73" max="73" width="5.140625" customWidth="1"/>
    <col min="74" max="74" width="5.140625" style="376" customWidth="1"/>
    <col min="75" max="75" width="5.140625" customWidth="1"/>
    <col min="76" max="76" width="5.140625" style="376" customWidth="1"/>
    <col min="77" max="77" width="5.140625" customWidth="1"/>
    <col min="78" max="78" width="5.140625" style="376" customWidth="1"/>
    <col min="79" max="79" width="5.140625" customWidth="1"/>
    <col min="80" max="80" width="5.140625" style="376" customWidth="1"/>
    <col min="81" max="81" width="5.140625" customWidth="1"/>
    <col min="82" max="82" width="5.140625" style="376" customWidth="1"/>
    <col min="83" max="83" width="5.140625" customWidth="1"/>
    <col min="84" max="84" width="5.140625" style="376" customWidth="1"/>
    <col min="85" max="85" width="5.140625" customWidth="1"/>
    <col min="86" max="86" width="5.140625" style="376" customWidth="1"/>
    <col min="87" max="87" width="5.140625" customWidth="1"/>
    <col min="88" max="88" width="5.140625" style="376" customWidth="1"/>
    <col min="89" max="89" width="5.140625" customWidth="1"/>
    <col min="90" max="90" width="5.140625" style="376" customWidth="1"/>
    <col min="91" max="91" width="5.140625" customWidth="1"/>
    <col min="92" max="92" width="5.140625" style="376" customWidth="1"/>
    <col min="93" max="93" width="5.140625" customWidth="1"/>
    <col min="94" max="94" width="5.140625" style="376" customWidth="1"/>
    <col min="95" max="95" width="5.140625" customWidth="1"/>
    <col min="96" max="96" width="5.140625" style="376" customWidth="1"/>
    <col min="97" max="97" width="5.140625" customWidth="1"/>
    <col min="98" max="98" width="5.140625" style="376" customWidth="1"/>
    <col min="99" max="100" width="5.140625" customWidth="1"/>
    <col min="101" max="101" width="5.140625" style="376" customWidth="1"/>
    <col min="102" max="102" width="5.140625" customWidth="1"/>
    <col min="103" max="103" width="5.140625" style="376" customWidth="1"/>
    <col min="104" max="104" width="5.140625" customWidth="1"/>
    <col min="105" max="105" width="5.140625" style="376" customWidth="1"/>
    <col min="106" max="106" width="5.140625" customWidth="1"/>
    <col min="107" max="107" width="5.140625" style="376" customWidth="1"/>
    <col min="108" max="108" width="5.140625" customWidth="1"/>
    <col min="109" max="109" width="5.140625" style="376" customWidth="1"/>
    <col min="110" max="110" width="5.140625" customWidth="1"/>
    <col min="111" max="111" width="5.140625" style="376" customWidth="1"/>
    <col min="112" max="112" width="5.140625" customWidth="1"/>
    <col min="113" max="113" width="5.140625" style="376" customWidth="1"/>
    <col min="114" max="114" width="5.140625" customWidth="1"/>
    <col min="115" max="115" width="5.140625" style="376" customWidth="1"/>
    <col min="116" max="116" width="5.140625" customWidth="1"/>
    <col min="117" max="117" width="5.140625" style="376" customWidth="1"/>
    <col min="118" max="118" width="5.140625" customWidth="1"/>
    <col min="119" max="119" width="5.140625" style="376" customWidth="1"/>
    <col min="120" max="120" width="5.140625" customWidth="1"/>
    <col min="121" max="121" width="5.140625" style="376" customWidth="1"/>
    <col min="122" max="122" width="5.140625" customWidth="1"/>
    <col min="123" max="123" width="5.140625" style="376" customWidth="1"/>
    <col min="124" max="124" width="5.140625" customWidth="1"/>
    <col min="125" max="125" width="5.140625" style="376" customWidth="1"/>
    <col min="126" max="126" width="5.140625" customWidth="1"/>
    <col min="127" max="127" width="5.140625" style="376" customWidth="1"/>
    <col min="128" max="140" width="5.140625" customWidth="1"/>
    <col min="141" max="141" width="7.85546875" bestFit="1" customWidth="1"/>
  </cols>
  <sheetData>
    <row r="1" spans="1:142" ht="15.75" customHeight="1" thickBot="1" x14ac:dyDescent="0.3">
      <c r="A1" s="84"/>
      <c r="B1" s="85"/>
      <c r="C1" s="86"/>
      <c r="D1" s="941" t="str">
        <f>'BDD Clips brute'!D5</f>
        <v>Nombre de clips</v>
      </c>
      <c r="E1" s="916"/>
      <c r="F1" s="916"/>
      <c r="G1" s="916"/>
      <c r="H1" s="916"/>
      <c r="I1" s="916"/>
      <c r="J1" s="916"/>
      <c r="K1" s="916"/>
      <c r="L1" s="916"/>
      <c r="M1" s="916"/>
      <c r="N1" s="916"/>
      <c r="O1" s="916"/>
      <c r="P1" s="916"/>
      <c r="Q1" s="916"/>
      <c r="R1" s="916"/>
      <c r="S1" s="916"/>
      <c r="T1" s="916"/>
      <c r="U1" s="916"/>
      <c r="V1" s="916"/>
      <c r="W1" s="916"/>
      <c r="X1" s="916"/>
      <c r="Y1" s="916"/>
      <c r="Z1" s="916"/>
      <c r="AA1" s="916"/>
      <c r="AB1" s="916"/>
      <c r="AC1" s="916"/>
      <c r="AD1" s="916"/>
      <c r="AE1" s="916"/>
      <c r="AF1" s="916"/>
      <c r="AG1" s="916"/>
      <c r="AH1" s="916"/>
      <c r="AI1" s="916"/>
      <c r="AJ1" s="916"/>
      <c r="AK1" s="916"/>
      <c r="AL1" s="916"/>
      <c r="AM1" s="916"/>
      <c r="AN1" s="916"/>
      <c r="AO1" s="916"/>
      <c r="AP1" s="916"/>
      <c r="AQ1" s="918" t="str">
        <f>'BDD Clips brute'!X5</f>
        <v>Nombres d'artistes</v>
      </c>
      <c r="AR1" s="918">
        <f>'BDD Clips brute'!Y5</f>
        <v>0</v>
      </c>
      <c r="AS1" s="918"/>
      <c r="AT1" s="918">
        <f>'BDD Clips brute'!Z5</f>
        <v>0</v>
      </c>
      <c r="AU1" s="918"/>
      <c r="AV1" s="918">
        <f>'BDD Clips brute'!AA5</f>
        <v>0</v>
      </c>
      <c r="AW1" s="918"/>
      <c r="AX1" s="919">
        <f>'BDD Clips brute'!AB5</f>
        <v>0</v>
      </c>
      <c r="AY1" s="920" t="str">
        <f>'BDD Clips brute'!AC5</f>
        <v>Nombre de labels</v>
      </c>
      <c r="AZ1" s="921"/>
      <c r="BA1" s="921"/>
      <c r="BB1" s="921"/>
      <c r="BC1" s="921"/>
      <c r="BD1" s="923" t="str">
        <f>'BDD Clips brute'!AF5</f>
        <v>Nombre de diffusions</v>
      </c>
      <c r="BE1" s="923"/>
      <c r="BF1" s="923"/>
      <c r="BG1" s="923"/>
      <c r="BH1" s="923"/>
      <c r="BI1" s="923"/>
      <c r="BJ1" s="923"/>
      <c r="BK1" s="923"/>
      <c r="BL1" s="923"/>
      <c r="BM1" s="923"/>
      <c r="BN1" s="923"/>
      <c r="BO1" s="923"/>
      <c r="BP1" s="923"/>
      <c r="BQ1" s="923"/>
      <c r="BR1" s="923"/>
      <c r="BS1" s="923"/>
      <c r="BT1" s="923"/>
      <c r="BU1" s="923"/>
      <c r="BV1" s="923"/>
      <c r="BW1" s="923"/>
      <c r="BX1" s="923"/>
      <c r="BY1" s="923"/>
      <c r="BZ1" s="923"/>
      <c r="CA1" s="923"/>
      <c r="CB1" s="923"/>
      <c r="CC1" s="923"/>
      <c r="CD1" s="923"/>
      <c r="CE1" s="923"/>
      <c r="CF1" s="923"/>
      <c r="CG1" s="923"/>
      <c r="CH1" s="923"/>
      <c r="CI1" s="923"/>
      <c r="CJ1" s="923"/>
      <c r="CK1" s="923"/>
      <c r="CL1" s="923"/>
      <c r="CM1" s="923"/>
      <c r="CN1" s="923"/>
      <c r="CO1" s="923"/>
      <c r="CP1" s="923"/>
      <c r="CQ1" s="923"/>
      <c r="CR1" s="923"/>
      <c r="CS1" s="923"/>
      <c r="CT1" s="944"/>
      <c r="CU1" s="929" t="str">
        <f>'BDD Clips brute'!BB5</f>
        <v>Nombre de contacts</v>
      </c>
      <c r="CV1" s="930"/>
      <c r="CW1" s="930"/>
      <c r="CX1" s="930"/>
      <c r="CY1" s="930"/>
      <c r="CZ1" s="930"/>
      <c r="DA1" s="930"/>
      <c r="DB1" s="930"/>
      <c r="DC1" s="930"/>
      <c r="DD1" s="930"/>
      <c r="DE1" s="930"/>
      <c r="DF1" s="930"/>
      <c r="DG1" s="930"/>
      <c r="DH1" s="930"/>
      <c r="DI1" s="930"/>
      <c r="DJ1" s="930"/>
      <c r="DK1" s="930"/>
      <c r="DL1" s="930"/>
      <c r="DM1" s="930"/>
      <c r="DN1" s="930"/>
      <c r="DO1" s="930"/>
      <c r="DP1" s="930"/>
      <c r="DQ1" s="930"/>
      <c r="DR1" s="930"/>
      <c r="DS1" s="930"/>
      <c r="DT1" s="930"/>
      <c r="DU1" s="930"/>
      <c r="DV1" s="930"/>
      <c r="DW1" s="930"/>
      <c r="DX1" s="882" t="str">
        <f>'BDD Clips brute'!BQ5</f>
        <v>Rotation max hebdo</v>
      </c>
      <c r="DY1" s="927"/>
      <c r="DZ1" s="881" t="str">
        <f>'BDD Clips brute'!BS5</f>
        <v>Entrées en Playlist</v>
      </c>
      <c r="EA1" s="882"/>
      <c r="EB1" s="882"/>
      <c r="EC1" s="927"/>
      <c r="ED1" s="885" t="str">
        <f>'BDD Clips brute'!BU5</f>
        <v>Exclusivités</v>
      </c>
      <c r="EE1" s="886"/>
      <c r="EF1" s="886"/>
      <c r="EG1" s="938"/>
      <c r="EH1" s="897" t="str">
        <f>'BDD Clips brute'!BW5</f>
        <v>Tops40 hebdos</v>
      </c>
      <c r="EI1" s="899" t="str">
        <f>'BDD Clips brute'!BX5</f>
        <v xml:space="preserve">Extraits de clips
durée &gt;= 15 secondes et &lt; 1mn30 </v>
      </c>
      <c r="EJ1" s="931"/>
      <c r="EK1" s="932"/>
    </row>
    <row r="2" spans="1:142" ht="21" customHeight="1" thickBot="1" x14ac:dyDescent="0.3">
      <c r="A2" s="87"/>
      <c r="B2" s="85"/>
      <c r="C2" s="86"/>
      <c r="D2" s="88">
        <f>'BDD Clips brute'!D6</f>
        <v>0</v>
      </c>
      <c r="E2" s="905" t="str">
        <f>'BDD Clips brute'!E6</f>
        <v>par langue</v>
      </c>
      <c r="F2" s="906"/>
      <c r="G2" s="906"/>
      <c r="H2" s="906"/>
      <c r="I2" s="906"/>
      <c r="J2" s="907"/>
      <c r="K2" s="908" t="str">
        <f>'BDD Clips brute'!H6</f>
        <v>par nationalité du producteur</v>
      </c>
      <c r="L2" s="910"/>
      <c r="M2" s="910"/>
      <c r="N2" s="909"/>
      <c r="O2" s="905" t="str">
        <f>'BDD Clips brute'!J6</f>
        <v>par genres musicaux</v>
      </c>
      <c r="P2" s="906"/>
      <c r="Q2" s="906"/>
      <c r="R2" s="906"/>
      <c r="S2" s="906"/>
      <c r="T2" s="906"/>
      <c r="U2" s="906"/>
      <c r="V2" s="906"/>
      <c r="W2" s="906"/>
      <c r="X2" s="906"/>
      <c r="Y2" s="906"/>
      <c r="Z2" s="906"/>
      <c r="AA2" s="906"/>
      <c r="AB2" s="906"/>
      <c r="AC2" s="906"/>
      <c r="AD2" s="906"/>
      <c r="AE2" s="906"/>
      <c r="AF2" s="906"/>
      <c r="AG2" s="906"/>
      <c r="AH2" s="906"/>
      <c r="AI2" s="906"/>
      <c r="AJ2" s="907"/>
      <c r="AK2" s="908" t="str">
        <f>'BDD Clips brute'!U6</f>
        <v>par typologie d'ancienneté</v>
      </c>
      <c r="AL2" s="910"/>
      <c r="AM2" s="910"/>
      <c r="AN2" s="910"/>
      <c r="AO2" s="910"/>
      <c r="AP2" s="910"/>
      <c r="AQ2" s="89">
        <f>'BDD Clips brute'!X6</f>
        <v>0</v>
      </c>
      <c r="AR2" s="912" t="str">
        <f>'BDD Clips brute'!Y6</f>
        <v>par tonalités</v>
      </c>
      <c r="AS2" s="913"/>
      <c r="AT2" s="913"/>
      <c r="AU2" s="913"/>
      <c r="AV2" s="913"/>
      <c r="AW2" s="942"/>
      <c r="AX2" s="90" t="str">
        <f>'BDD Clips brute'!AB6</f>
        <v>TC</v>
      </c>
      <c r="AY2" s="91">
        <f>'BDD Clips brute'!AC6</f>
        <v>0</v>
      </c>
      <c r="AZ2" s="943" t="str">
        <f>'BDD Clips brute'!AD6</f>
        <v>par type de labels</v>
      </c>
      <c r="BA2" s="914"/>
      <c r="BB2" s="914"/>
      <c r="BC2" s="915"/>
      <c r="BD2" s="92">
        <f>'BDD Clips brute'!AF6</f>
        <v>0</v>
      </c>
      <c r="BE2" s="889" t="str">
        <f>'BDD Clips brute'!AG6</f>
        <v>par langues</v>
      </c>
      <c r="BF2" s="890"/>
      <c r="BG2" s="890"/>
      <c r="BH2" s="890"/>
      <c r="BI2" s="890"/>
      <c r="BJ2" s="891"/>
      <c r="BK2" s="892" t="str">
        <f>'BDD Clips brute'!AJ6</f>
        <v>par nationalité du producteur</v>
      </c>
      <c r="BL2" s="940"/>
      <c r="BM2" s="940"/>
      <c r="BN2" s="893"/>
      <c r="BO2" s="889" t="str">
        <f>'BDD Clips brute'!AL6</f>
        <v>par genres musicaux</v>
      </c>
      <c r="BP2" s="890"/>
      <c r="BQ2" s="890"/>
      <c r="BR2" s="890"/>
      <c r="BS2" s="890"/>
      <c r="BT2" s="890"/>
      <c r="BU2" s="890"/>
      <c r="BV2" s="890"/>
      <c r="BW2" s="890"/>
      <c r="BX2" s="890"/>
      <c r="BY2" s="890"/>
      <c r="BZ2" s="890"/>
      <c r="CA2" s="890"/>
      <c r="CB2" s="890"/>
      <c r="CC2" s="890"/>
      <c r="CD2" s="890"/>
      <c r="CE2" s="890"/>
      <c r="CF2" s="890"/>
      <c r="CG2" s="890"/>
      <c r="CH2" s="890"/>
      <c r="CI2" s="890"/>
      <c r="CJ2" s="891"/>
      <c r="CK2" s="889" t="str">
        <f>'BDD Clips brute'!AW6</f>
        <v>par typologie d'ancienneté</v>
      </c>
      <c r="CL2" s="890"/>
      <c r="CM2" s="890"/>
      <c r="CN2" s="890"/>
      <c r="CO2" s="890"/>
      <c r="CP2" s="891"/>
      <c r="CQ2" s="892" t="str">
        <f>'BDD Clips brute'!AZ6</f>
        <v>par type de labels</v>
      </c>
      <c r="CR2" s="940"/>
      <c r="CS2" s="940"/>
      <c r="CT2" s="893"/>
      <c r="CU2" s="93">
        <f>'BDD Clips brute'!BB6</f>
        <v>0</v>
      </c>
      <c r="CV2" s="894" t="str">
        <f>'BDD Clips brute'!BC6</f>
        <v>par langues</v>
      </c>
      <c r="CW2" s="895"/>
      <c r="CX2" s="895"/>
      <c r="CY2" s="895"/>
      <c r="CZ2" s="895"/>
      <c r="DA2" s="896"/>
      <c r="DB2" s="936" t="str">
        <f>'BDD Clips brute'!BF6</f>
        <v>par genres musicaux</v>
      </c>
      <c r="DC2" s="937"/>
      <c r="DD2" s="937"/>
      <c r="DE2" s="937"/>
      <c r="DF2" s="937"/>
      <c r="DG2" s="937"/>
      <c r="DH2" s="937"/>
      <c r="DI2" s="937"/>
      <c r="DJ2" s="937"/>
      <c r="DK2" s="937"/>
      <c r="DL2" s="937"/>
      <c r="DM2" s="937"/>
      <c r="DN2" s="937"/>
      <c r="DO2" s="937"/>
      <c r="DP2" s="937"/>
      <c r="DQ2" s="937"/>
      <c r="DR2" s="937"/>
      <c r="DS2" s="937"/>
      <c r="DT2" s="937"/>
      <c r="DU2" s="937"/>
      <c r="DV2" s="937"/>
      <c r="DW2" s="937"/>
      <c r="DX2" s="884"/>
      <c r="DY2" s="928"/>
      <c r="DZ2" s="883"/>
      <c r="EA2" s="884"/>
      <c r="EB2" s="884"/>
      <c r="EC2" s="928"/>
      <c r="ED2" s="887"/>
      <c r="EE2" s="888"/>
      <c r="EF2" s="888"/>
      <c r="EG2" s="939"/>
      <c r="EH2" s="898"/>
      <c r="EI2" s="933"/>
      <c r="EJ2" s="934"/>
      <c r="EK2" s="935"/>
    </row>
    <row r="3" spans="1:142" ht="156.75" thickBot="1" x14ac:dyDescent="0.3">
      <c r="A3" s="94" t="str">
        <f>'BDD Clips brute'!A7</f>
        <v xml:space="preserve">
Rang Média</v>
      </c>
      <c r="B3" s="95" t="str">
        <f>'BDD Clips brute'!B7</f>
        <v xml:space="preserve">
Type Média</v>
      </c>
      <c r="C3" s="96" t="str">
        <f>'BDD Clips brute'!C7</f>
        <v xml:space="preserve">
Média</v>
      </c>
      <c r="D3" s="97" t="str">
        <f>'BDD Clips brute'!D7</f>
        <v>Nb Clips différents</v>
      </c>
      <c r="E3" s="98" t="str">
        <f>'BDD Clips brute'!E7</f>
        <v>Francophone</v>
      </c>
      <c r="F3" s="377" t="str">
        <f>CONCATENATE(E3," ","%")</f>
        <v>Francophone %</v>
      </c>
      <c r="G3" s="99" t="str">
        <f>'BDD Clips brute'!F7</f>
        <v>Instrumental</v>
      </c>
      <c r="H3" s="377" t="str">
        <f>CONCATENATE(G3," ","%")</f>
        <v>Instrumental %</v>
      </c>
      <c r="I3" s="97" t="str">
        <f>'BDD Clips brute'!G7</f>
        <v>International</v>
      </c>
      <c r="J3" s="377" t="str">
        <f>CONCATENATE(I3," ","%")</f>
        <v>International %</v>
      </c>
      <c r="K3" s="100" t="str">
        <f>'BDD Clips brute'!H7</f>
        <v>Française</v>
      </c>
      <c r="L3" s="377" t="str">
        <f>CONCATENATE(K3," ","%")</f>
        <v>Française %</v>
      </c>
      <c r="M3" s="97" t="str">
        <f>'BDD Clips brute'!I7</f>
        <v>Internationale</v>
      </c>
      <c r="N3" s="377" t="str">
        <f>CONCATENATE(M3," ","%")</f>
        <v>Internationale %</v>
      </c>
      <c r="O3" s="101" t="str">
        <f>'BDD Clips brute'!J7</f>
        <v>Dance-Electro</v>
      </c>
      <c r="P3" s="385" t="str">
        <f>CONCATENATE(O3," ","%")</f>
        <v>Dance-Electro %</v>
      </c>
      <c r="Q3" s="102" t="str">
        <f>'BDD Clips brute'!K7</f>
        <v>Groove-R&amp;B</v>
      </c>
      <c r="R3" s="386" t="str">
        <f>CONCATENATE(Q3," ","%")</f>
        <v>Groove-R&amp;B %</v>
      </c>
      <c r="S3" s="102" t="str">
        <f>'BDD Clips brute'!L7</f>
        <v>Jazz-Blues</v>
      </c>
      <c r="T3" s="386" t="str">
        <f>CONCATENATE(S3," ","%")</f>
        <v>Jazz-Blues %</v>
      </c>
      <c r="U3" s="102" t="str">
        <f>'BDD Clips brute'!M7</f>
        <v>Latino</v>
      </c>
      <c r="V3" s="386" t="str">
        <f>CONCATENATE(U3," ","%")</f>
        <v>Latino %</v>
      </c>
      <c r="W3" s="102" t="str">
        <f>'BDD Clips brute'!N7</f>
        <v>Musique classique</v>
      </c>
      <c r="X3" s="386" t="str">
        <f>CONCATENATE(W3," ","%")</f>
        <v>Musique classique %</v>
      </c>
      <c r="Y3" s="102" t="str">
        <f>'BDD Clips brute'!O7</f>
        <v>Musique lyrique-Opéra</v>
      </c>
      <c r="Z3" s="386" t="str">
        <f>CONCATENATE(Y3," ","%")</f>
        <v>Musique lyrique-Opéra %</v>
      </c>
      <c r="AA3" s="102" t="str">
        <f>'BDD Clips brute'!P7</f>
        <v>Musique traditionnelle et du monde</v>
      </c>
      <c r="AB3" s="386" t="str">
        <f>CONCATENATE(AA3," ","%")</f>
        <v>Musique traditionnelle et du monde %</v>
      </c>
      <c r="AC3" s="102" t="str">
        <f>'BDD Clips brute'!Q7</f>
        <v>Rap</v>
      </c>
      <c r="AD3" s="386" t="str">
        <f>CONCATENATE(AC3," ","%")</f>
        <v>Rap %</v>
      </c>
      <c r="AE3" s="102" t="str">
        <f>'BDD Clips brute'!R7</f>
        <v>Reggae</v>
      </c>
      <c r="AF3" s="386" t="str">
        <f>CONCATENATE(AE3," ","%")</f>
        <v>Reggae %</v>
      </c>
      <c r="AG3" s="102" t="str">
        <f>'BDD Clips brute'!S7</f>
        <v>Rock-Métal</v>
      </c>
      <c r="AH3" s="393" t="str">
        <f>CONCATENATE(AG3," ","%")</f>
        <v>Rock-Métal %</v>
      </c>
      <c r="AI3" s="103" t="str">
        <f>'BDD Clips brute'!T7</f>
        <v>Variété-Pop</v>
      </c>
      <c r="AJ3" s="377" t="str">
        <f>CONCATENATE(AI3," ","%")</f>
        <v>Variété-Pop %</v>
      </c>
      <c r="AK3" s="98" t="str">
        <f>'BDD Clips brute'!U7</f>
        <v>Nouveauté</v>
      </c>
      <c r="AL3" s="377" t="str">
        <f>CONCATENATE(AK3," ","%")</f>
        <v>Nouveauté %</v>
      </c>
      <c r="AM3" s="99" t="str">
        <f>'BDD Clips brute'!V7</f>
        <v>Récurrent</v>
      </c>
      <c r="AN3" s="378" t="str">
        <f>CONCATENATE(AM3," ","%")</f>
        <v>Récurrent %</v>
      </c>
      <c r="AO3" s="104" t="str">
        <f>'BDD Clips brute'!W7</f>
        <v>Gold</v>
      </c>
      <c r="AP3" s="377" t="str">
        <f>CONCATENATE(AO3," ","%")</f>
        <v>Gold %</v>
      </c>
      <c r="AQ3" s="105" t="str">
        <f>'BDD Clips brute'!X7</f>
        <v>Nb Artistes</v>
      </c>
      <c r="AR3" s="106" t="str">
        <f>'BDD Clips brute'!Y7</f>
        <v>Femmes</v>
      </c>
      <c r="AS3" s="394" t="str">
        <f>CONCATENATE(AR3," ","%")</f>
        <v>Femmes %</v>
      </c>
      <c r="AT3" s="107" t="str">
        <f>'BDD Clips brute'!Z7</f>
        <v>Hommes</v>
      </c>
      <c r="AU3" s="394" t="str">
        <f>CONCATENATE(AT3," ","%")</f>
        <v>Hommes %</v>
      </c>
      <c r="AV3" s="107" t="str">
        <f>'BDD Clips brute'!AA7</f>
        <v>Mixtes</v>
      </c>
      <c r="AW3" s="377" t="str">
        <f>CONCATENATE(AV3," ","%")</f>
        <v>Mixtes %</v>
      </c>
      <c r="AX3" s="98" t="str">
        <f>'BDD Clips brute'!AB7</f>
        <v>Nb Artistes "talents confirmés"</v>
      </c>
      <c r="AY3" s="108" t="str">
        <f>'BDD Clips brute'!AC7</f>
        <v>Nombre de labels</v>
      </c>
      <c r="AZ3" s="100" t="str">
        <f>'BDD Clips brute'!AD7</f>
        <v>Majors</v>
      </c>
      <c r="BA3" s="377" t="str">
        <f>CONCATENATE(AZ3," ","%")</f>
        <v>Majors %</v>
      </c>
      <c r="BB3" s="97" t="str">
        <f>'BDD Clips brute'!AE7</f>
        <v>Indépendants</v>
      </c>
      <c r="BC3" s="405" t="str">
        <f>CONCATENATE(BB3," ","%")</f>
        <v>Indépendants %</v>
      </c>
      <c r="BD3" s="109" t="str">
        <f>'BDD Clips brute'!AF7</f>
        <v>Nb diffusions</v>
      </c>
      <c r="BE3" s="98" t="str">
        <f>'BDD Clips brute'!AG7</f>
        <v>Francophone</v>
      </c>
      <c r="BF3" s="377" t="str">
        <f>CONCATENATE(BE3," ","%")</f>
        <v>Francophone %</v>
      </c>
      <c r="BG3" s="99" t="str">
        <f>'BDD Clips brute'!AH7</f>
        <v>Instrumental</v>
      </c>
      <c r="BH3" s="378" t="str">
        <f>CONCATENATE(BG3," ","%")</f>
        <v>Instrumental %</v>
      </c>
      <c r="BI3" s="110" t="str">
        <f>'BDD Clips brute'!AI7</f>
        <v>International</v>
      </c>
      <c r="BJ3" s="377" t="str">
        <f>CONCATENATE(BI3," ","%")</f>
        <v>International %</v>
      </c>
      <c r="BK3" s="100" t="str">
        <f>'BDD Clips brute'!AJ7</f>
        <v>Française</v>
      </c>
      <c r="BL3" s="377" t="str">
        <f>CONCATENATE(BK3," ","%")</f>
        <v>Française %</v>
      </c>
      <c r="BM3" s="105" t="str">
        <f>'BDD Clips brute'!AK7</f>
        <v>Internationale</v>
      </c>
      <c r="BN3" s="377" t="str">
        <f>CONCATENATE(BM3," ","%")</f>
        <v>Internationale %</v>
      </c>
      <c r="BO3" s="101" t="str">
        <f>'BDD Clips brute'!AL7</f>
        <v>Dance-Electro</v>
      </c>
      <c r="BP3" s="385" t="str">
        <f>CONCATENATE(BO3," ","%")</f>
        <v>Dance-Electro %</v>
      </c>
      <c r="BQ3" s="102" t="str">
        <f>'BDD Clips brute'!AM7</f>
        <v>Groove-R&amp;B</v>
      </c>
      <c r="BR3" s="386" t="str">
        <f>CONCATENATE(BQ3," ","%")</f>
        <v>Groove-R&amp;B %</v>
      </c>
      <c r="BS3" s="102" t="str">
        <f>'BDD Clips brute'!AN7</f>
        <v>Jazz-Blues</v>
      </c>
      <c r="BT3" s="386" t="str">
        <f>CONCATENATE(BS3," ","%")</f>
        <v>Jazz-Blues %</v>
      </c>
      <c r="BU3" s="102" t="str">
        <f>'BDD Clips brute'!AO7</f>
        <v>Latino</v>
      </c>
      <c r="BV3" s="386" t="str">
        <f>CONCATENATE(BU3," ","%")</f>
        <v>Latino %</v>
      </c>
      <c r="BW3" s="102" t="str">
        <f>'BDD Clips brute'!AP7</f>
        <v>Musique classique</v>
      </c>
      <c r="BX3" s="386" t="str">
        <f>CONCATENATE(BW3," ","%")</f>
        <v>Musique classique %</v>
      </c>
      <c r="BY3" s="102" t="str">
        <f>'BDD Clips brute'!AQ7</f>
        <v>Musique lyrique-Opéra</v>
      </c>
      <c r="BZ3" s="386" t="str">
        <f>CONCATENATE(BY3," ","%")</f>
        <v>Musique lyrique-Opéra %</v>
      </c>
      <c r="CA3" s="102" t="str">
        <f>'BDD Clips brute'!AR7</f>
        <v>Musique traditionnelle et du monde</v>
      </c>
      <c r="CB3" s="386" t="str">
        <f>CONCATENATE(CA3," ","%")</f>
        <v>Musique traditionnelle et du monde %</v>
      </c>
      <c r="CC3" s="102" t="str">
        <f>'BDD Clips brute'!AS7</f>
        <v>Rap</v>
      </c>
      <c r="CD3" s="386" t="str">
        <f>CONCATENATE(CC3," ","%")</f>
        <v>Rap %</v>
      </c>
      <c r="CE3" s="102" t="str">
        <f>'BDD Clips brute'!AT7</f>
        <v>Reggae</v>
      </c>
      <c r="CF3" s="386" t="str">
        <f>CONCATENATE(CE3," ","%")</f>
        <v>Reggae %</v>
      </c>
      <c r="CG3" s="102" t="str">
        <f>'BDD Clips brute'!AU7</f>
        <v>Rock-Métal</v>
      </c>
      <c r="CH3" s="393" t="str">
        <f>CONCATENATE(CG3," ","%")</f>
        <v>Rock-Métal %</v>
      </c>
      <c r="CI3" s="103" t="str">
        <f>'BDD Clips brute'!AV7</f>
        <v>Variété-Pop</v>
      </c>
      <c r="CJ3" s="377" t="str">
        <f>CONCATENATE(CI3," ","%")</f>
        <v>Variété-Pop %</v>
      </c>
      <c r="CK3" s="98" t="str">
        <f>'BDD Clips brute'!AW7</f>
        <v>Nouveauté</v>
      </c>
      <c r="CL3" s="377" t="str">
        <f>CONCATENATE(CK3," ","%")</f>
        <v>Nouveauté %</v>
      </c>
      <c r="CM3" s="111" t="str">
        <f>'BDD Clips brute'!AX7</f>
        <v>Récurrent</v>
      </c>
      <c r="CN3" s="378" t="str">
        <f>CONCATENATE(CM3," ","%")</f>
        <v>Récurrent %</v>
      </c>
      <c r="CO3" s="110" t="str">
        <f>'BDD Clips brute'!AY7</f>
        <v>Gold</v>
      </c>
      <c r="CP3" s="377" t="str">
        <f>CONCATENATE(CO3," ","%")</f>
        <v>Gold %</v>
      </c>
      <c r="CQ3" s="101" t="str">
        <f>'BDD Clips brute'!AZ7</f>
        <v>Major</v>
      </c>
      <c r="CR3" s="377" t="str">
        <f>CONCATENATE(CQ3," ","%")</f>
        <v>Major %</v>
      </c>
      <c r="CS3" s="103" t="str">
        <f>'BDD Clips brute'!BA7</f>
        <v>Indépendant</v>
      </c>
      <c r="CT3" s="405" t="str">
        <f>CONCATENATE(CS3," ","%")</f>
        <v>Indépendant %</v>
      </c>
      <c r="CU3" s="109" t="str">
        <f>'BDD Clips brute'!BB7</f>
        <v>Nb de contacts (en millions)</v>
      </c>
      <c r="CV3" s="98" t="str">
        <f>'BDD Clips brute'!BC7</f>
        <v>Francophone</v>
      </c>
      <c r="CW3" s="377" t="str">
        <f>CONCATENATE(CV3," ","%")</f>
        <v>Francophone %</v>
      </c>
      <c r="CX3" s="99" t="str">
        <f>'BDD Clips brute'!BD7</f>
        <v>Instrumental</v>
      </c>
      <c r="CY3" s="378" t="str">
        <f>CONCATENATE(CX3," ","%")</f>
        <v>Instrumental %</v>
      </c>
      <c r="CZ3" s="110" t="str">
        <f>'BDD Clips brute'!BE7</f>
        <v>International</v>
      </c>
      <c r="DA3" s="377" t="str">
        <f>CONCATENATE(CZ3," ","%")</f>
        <v>International %</v>
      </c>
      <c r="DB3" s="101" t="str">
        <f>'BDD Clips brute'!BF7</f>
        <v>Dance-Electro</v>
      </c>
      <c r="DC3" s="385" t="str">
        <f>CONCATENATE(DB3," ","%")</f>
        <v>Dance-Electro %</v>
      </c>
      <c r="DD3" s="102" t="str">
        <f>'BDD Clips brute'!BG7</f>
        <v>Groove-R&amp;B</v>
      </c>
      <c r="DE3" s="386" t="str">
        <f>CONCATENATE(DD3," ","%")</f>
        <v>Groove-R&amp;B %</v>
      </c>
      <c r="DF3" s="102" t="str">
        <f>'BDD Clips brute'!BH7</f>
        <v>Jazz-Blues</v>
      </c>
      <c r="DG3" s="386" t="str">
        <f>CONCATENATE(DF3," ","%")</f>
        <v>Jazz-Blues %</v>
      </c>
      <c r="DH3" s="102" t="str">
        <f>'BDD Clips brute'!BI7</f>
        <v>Latino</v>
      </c>
      <c r="DI3" s="386" t="str">
        <f>CONCATENATE(DH3," ","%")</f>
        <v>Latino %</v>
      </c>
      <c r="DJ3" s="102" t="str">
        <f>'BDD Clips brute'!BJ7</f>
        <v>Musique classique</v>
      </c>
      <c r="DK3" s="386" t="str">
        <f>CONCATENATE(DJ3," ","%")</f>
        <v>Musique classique %</v>
      </c>
      <c r="DL3" s="102" t="str">
        <f>'BDD Clips brute'!BK7</f>
        <v>Musique lyrique-Opéra</v>
      </c>
      <c r="DM3" s="386" t="str">
        <f>CONCATENATE(DL3," ","%")</f>
        <v>Musique lyrique-Opéra %</v>
      </c>
      <c r="DN3" s="112" t="str">
        <f>'BDD Clips brute'!BL7</f>
        <v>Musique traditionnelle et du monde</v>
      </c>
      <c r="DO3" s="407" t="str">
        <f>CONCATENATE(DN3," ","%")</f>
        <v>Musique traditionnelle et du monde %</v>
      </c>
      <c r="DP3" s="102" t="str">
        <f>'BDD Clips brute'!BM7</f>
        <v>Rap</v>
      </c>
      <c r="DQ3" s="386" t="str">
        <f>CONCATENATE(DP3," ","%")</f>
        <v>Rap %</v>
      </c>
      <c r="DR3" s="102" t="str">
        <f>'BDD Clips brute'!BN7</f>
        <v>Reggae</v>
      </c>
      <c r="DS3" s="386" t="str">
        <f>CONCATENATE(DR3," ","%")</f>
        <v>Reggae %</v>
      </c>
      <c r="DT3" s="102" t="str">
        <f>'BDD Clips brute'!BO7</f>
        <v>Rock-Métal</v>
      </c>
      <c r="DU3" s="393" t="str">
        <f>CONCATENATE(DT3," ","%")</f>
        <v>Rock-Métal %</v>
      </c>
      <c r="DV3" s="103" t="str">
        <f>'BDD Clips brute'!BP7</f>
        <v>Variété-Pop</v>
      </c>
      <c r="DW3" s="377" t="str">
        <f>CONCATENATE(DV3," ","%")</f>
        <v>Variété-Pop %</v>
      </c>
      <c r="DX3" s="113" t="str">
        <f>'BDD Clips brute'!BQ7</f>
        <v>Plus forte rotation hebdomadaire d'un clip</v>
      </c>
      <c r="DY3" s="114" t="str">
        <f>'BDD Clips brute'!BR7</f>
        <v>Nombre de contacts de la plus forte rotation hebdmadaire</v>
      </c>
      <c r="DZ3" s="115" t="str">
        <f>'BDD Clips brute'!BS7</f>
        <v>Nb Entrées en Playlist</v>
      </c>
      <c r="EA3" s="375" t="str">
        <f>CONCATENATE(DZ3," ","%")</f>
        <v>Nb Entrées en Playlist %</v>
      </c>
      <c r="EB3" s="116" t="str">
        <f>'BDD Clips brute'!BT7</f>
        <v>Nb diffusions Entrées en Playlist</v>
      </c>
      <c r="EC3" s="375" t="str">
        <f>CONCATENATE(EB3," ","%")</f>
        <v>Nb diffusions Entrées en Playlist %</v>
      </c>
      <c r="ED3" s="115" t="str">
        <f>'BDD Clips brute'!BU7</f>
        <v>Nb clips exclusifs</v>
      </c>
      <c r="EE3" s="375" t="str">
        <f>CONCATENATE(ED3," ","%")</f>
        <v>Nb clips exclusifs %</v>
      </c>
      <c r="EF3" s="116" t="str">
        <f>'BDD Clips brute'!BV7</f>
        <v>Nb diffs exclusives</v>
      </c>
      <c r="EG3" s="375" t="str">
        <f>CONCATENATE(EF3," ","%")</f>
        <v>Nb diffs exclusives %</v>
      </c>
      <c r="EH3" s="117" t="str">
        <f>'BDD Clips brute'!BW7</f>
        <v>Part du Top40 hebdo</v>
      </c>
      <c r="EI3" s="118" t="str">
        <f>'BDD Clips brute'!BX7</f>
        <v>Nb de titres différents "extraits"</v>
      </c>
      <c r="EJ3" s="116" t="str">
        <f>'BDD Clips brute'!BY7</f>
        <v>Nb de diffusions "extraits"</v>
      </c>
      <c r="EK3" s="119" t="str">
        <f>'BDD Clips brute'!BZ7</f>
        <v>Volume horaire</v>
      </c>
    </row>
    <row r="4" spans="1:142" ht="309.75" thickBot="1" x14ac:dyDescent="0.3">
      <c r="A4" s="94" t="str">
        <f>A3</f>
        <v xml:space="preserve">
Rang Média</v>
      </c>
      <c r="B4" s="95" t="str">
        <f t="shared" ref="B4:C4" si="0">B3</f>
        <v xml:space="preserve">
Type Média</v>
      </c>
      <c r="C4" s="565" t="str">
        <f t="shared" si="0"/>
        <v xml:space="preserve">
Média</v>
      </c>
      <c r="D4" s="97" t="str">
        <f>CONCATENATE(D3,D2,$D$1)</f>
        <v>Nb Clips différents0Nombre de clips</v>
      </c>
      <c r="E4" s="98" t="str">
        <f>CONCATENATE(E3,$E$2,$D$1)</f>
        <v>Francophonepar langueNombre de clips</v>
      </c>
      <c r="F4" s="377" t="str">
        <f t="shared" ref="F4" si="1">CONCATENATE(F3,$E$2,$D$1)</f>
        <v>Francophone %par langueNombre de clips</v>
      </c>
      <c r="G4" s="566" t="str">
        <f t="shared" ref="G4" si="2">CONCATENATE(G3,$E$2,$D$1)</f>
        <v>Instrumentalpar langueNombre de clips</v>
      </c>
      <c r="H4" s="377" t="str">
        <f t="shared" ref="H4" si="3">CONCATENATE(H3,$E$2,$D$1)</f>
        <v>Instrumental %par langueNombre de clips</v>
      </c>
      <c r="I4" s="97" t="str">
        <f t="shared" ref="I4" si="4">CONCATENATE(I3,$E$2,$D$1)</f>
        <v>Internationalpar langueNombre de clips</v>
      </c>
      <c r="J4" s="377" t="str">
        <f t="shared" ref="J4" si="5">CONCATENATE(J3,$E$2,$D$1)</f>
        <v>International %par langueNombre de clips</v>
      </c>
      <c r="K4" s="98" t="str">
        <f>CONCATENATE(K3,$K$2,$D$1)</f>
        <v>Françaisepar nationalité du producteurNombre de clips</v>
      </c>
      <c r="L4" s="377" t="str">
        <f t="shared" ref="L4:N4" si="6">CONCATENATE(L3,$K$2,$D$1)</f>
        <v>Française %par nationalité du producteurNombre de clips</v>
      </c>
      <c r="M4" s="97" t="str">
        <f t="shared" si="6"/>
        <v>Internationalepar nationalité du producteurNombre de clips</v>
      </c>
      <c r="N4" s="377" t="str">
        <f t="shared" si="6"/>
        <v>Internationale %par nationalité du producteurNombre de clips</v>
      </c>
      <c r="O4" s="567" t="str">
        <f>CONCATENATE(O3,$O$2,$D$1)</f>
        <v>Dance-Electropar genres musicauxNombre de clips</v>
      </c>
      <c r="P4" s="377" t="str">
        <f t="shared" ref="P4:AJ4" si="7">CONCATENATE(P3,$O$2,$D$1)</f>
        <v>Dance-Electro %par genres musicauxNombre de clips</v>
      </c>
      <c r="Q4" s="115" t="str">
        <f t="shared" si="7"/>
        <v>Groove-R&amp;Bpar genres musicauxNombre de clips</v>
      </c>
      <c r="R4" s="377" t="str">
        <f t="shared" si="7"/>
        <v>Groove-R&amp;B %par genres musicauxNombre de clips</v>
      </c>
      <c r="S4" s="115" t="str">
        <f t="shared" si="7"/>
        <v>Jazz-Bluespar genres musicauxNombre de clips</v>
      </c>
      <c r="T4" s="377" t="str">
        <f t="shared" si="7"/>
        <v>Jazz-Blues %par genres musicauxNombre de clips</v>
      </c>
      <c r="U4" s="115" t="str">
        <f t="shared" si="7"/>
        <v>Latinopar genres musicauxNombre de clips</v>
      </c>
      <c r="V4" s="377" t="str">
        <f t="shared" si="7"/>
        <v>Latino %par genres musicauxNombre de clips</v>
      </c>
      <c r="W4" s="115" t="str">
        <f t="shared" si="7"/>
        <v>Musique classiquepar genres musicauxNombre de clips</v>
      </c>
      <c r="X4" s="377" t="str">
        <f t="shared" si="7"/>
        <v>Musique classique %par genres musicauxNombre de clips</v>
      </c>
      <c r="Y4" s="115" t="str">
        <f t="shared" si="7"/>
        <v>Musique lyrique-Opérapar genres musicauxNombre de clips</v>
      </c>
      <c r="Z4" s="377" t="str">
        <f t="shared" si="7"/>
        <v>Musique lyrique-Opéra %par genres musicauxNombre de clips</v>
      </c>
      <c r="AA4" s="115" t="str">
        <f t="shared" si="7"/>
        <v>Musique traditionnelle et du mondepar genres musicauxNombre de clips</v>
      </c>
      <c r="AB4" s="377" t="str">
        <f t="shared" si="7"/>
        <v>Musique traditionnelle et du monde %par genres musicauxNombre de clips</v>
      </c>
      <c r="AC4" s="115" t="str">
        <f t="shared" si="7"/>
        <v>Rappar genres musicauxNombre de clips</v>
      </c>
      <c r="AD4" s="377" t="str">
        <f t="shared" si="7"/>
        <v>Rap %par genres musicauxNombre de clips</v>
      </c>
      <c r="AE4" s="115" t="str">
        <f t="shared" si="7"/>
        <v>Reggaepar genres musicauxNombre de clips</v>
      </c>
      <c r="AF4" s="377" t="str">
        <f t="shared" si="7"/>
        <v>Reggae %par genres musicauxNombre de clips</v>
      </c>
      <c r="AG4" s="115" t="str">
        <f t="shared" si="7"/>
        <v>Rock-Métalpar genres musicauxNombre de clips</v>
      </c>
      <c r="AH4" s="377" t="str">
        <f t="shared" si="7"/>
        <v>Rock-Métal %par genres musicauxNombre de clips</v>
      </c>
      <c r="AI4" s="568" t="str">
        <f t="shared" si="7"/>
        <v>Variété-Poppar genres musicauxNombre de clips</v>
      </c>
      <c r="AJ4" s="377" t="str">
        <f t="shared" si="7"/>
        <v>Variété-Pop %par genres musicauxNombre de clips</v>
      </c>
      <c r="AK4" s="98" t="str">
        <f>CONCATENATE(AK3,$AK$2,$D$1)</f>
        <v>Nouveautépar typologie d'anciennetéNombre de clips</v>
      </c>
      <c r="AL4" s="377" t="str">
        <f t="shared" ref="AL4:AP4" si="8">CONCATENATE(AL3,$AK$2,$D$1)</f>
        <v>Nouveauté %par typologie d'anciennetéNombre de clips</v>
      </c>
      <c r="AM4" s="566" t="str">
        <f t="shared" si="8"/>
        <v>Récurrentpar typologie d'anciennetéNombre de clips</v>
      </c>
      <c r="AN4" s="569" t="str">
        <f t="shared" si="8"/>
        <v>Récurrent %par typologie d'anciennetéNombre de clips</v>
      </c>
      <c r="AO4" s="570" t="str">
        <f t="shared" si="8"/>
        <v>Goldpar typologie d'anciennetéNombre de clips</v>
      </c>
      <c r="AP4" s="581" t="str">
        <f t="shared" si="8"/>
        <v>Gold %par typologie d'anciennetéNombre de clips</v>
      </c>
      <c r="AQ4" s="105" t="str">
        <f>CONCATENATE(AQ3,$AQ$2,$AQ$1)</f>
        <v>Nb Artistes0Nombres d'artistes</v>
      </c>
      <c r="AR4" s="100" t="str">
        <f t="shared" ref="AR4:AX4" si="9">CONCATENATE(AR3,$AR$2,$AQ$1)</f>
        <v>Femmespar tonalitésNombres d'artistes</v>
      </c>
      <c r="AS4" s="394" t="str">
        <f t="shared" si="9"/>
        <v>Femmes %par tonalitésNombres d'artistes</v>
      </c>
      <c r="AT4" s="107" t="str">
        <f t="shared" si="9"/>
        <v>Hommespar tonalitésNombres d'artistes</v>
      </c>
      <c r="AU4" s="377" t="str">
        <f t="shared" si="9"/>
        <v>Hommes %par tonalitésNombres d'artistes</v>
      </c>
      <c r="AV4" s="105" t="str">
        <f t="shared" si="9"/>
        <v>Mixtespar tonalitésNombres d'artistes</v>
      </c>
      <c r="AW4" s="377" t="str">
        <f t="shared" si="9"/>
        <v>Mixtes %par tonalitésNombres d'artistes</v>
      </c>
      <c r="AX4" s="105" t="str">
        <f t="shared" si="9"/>
        <v>Nb Artistes "talents confirmés"par tonalitésNombres d'artistes</v>
      </c>
      <c r="AY4" s="571" t="str">
        <f>CONCATENATE(AY3,$AZ$2,$AY$1)</f>
        <v>Nombre de labelspar type de labelsNombre de labels</v>
      </c>
      <c r="AZ4" s="100" t="str">
        <f t="shared" ref="AZ4:BC4" si="10">CONCATENATE(AZ3,$AZ$2,$AY$1)</f>
        <v>Majorspar type de labelsNombre de labels</v>
      </c>
      <c r="BA4" s="377" t="str">
        <f t="shared" si="10"/>
        <v>Majors %par type de labelsNombre de labels</v>
      </c>
      <c r="BB4" s="97" t="str">
        <f t="shared" si="10"/>
        <v>Indépendantspar type de labelsNombre de labels</v>
      </c>
      <c r="BC4" s="377" t="str">
        <f t="shared" si="10"/>
        <v>Indépendants %par type de labelsNombre de labels</v>
      </c>
      <c r="BD4" s="105" t="str">
        <f>CONCATENATE(BD3,$BD$2,$BD$1)</f>
        <v>Nb diffusions0Nombre de diffusions</v>
      </c>
      <c r="BE4" s="98" t="str">
        <f t="shared" ref="BE4:BJ4" si="11">CONCATENATE(BE3,$BE$2,$BD$1)</f>
        <v>Francophonepar languesNombre de diffusions</v>
      </c>
      <c r="BF4" s="377" t="str">
        <f t="shared" si="11"/>
        <v>Francophone %par languesNombre de diffusions</v>
      </c>
      <c r="BG4" s="566" t="str">
        <f t="shared" si="11"/>
        <v>Instrumentalpar languesNombre de diffusions</v>
      </c>
      <c r="BH4" s="569" t="str">
        <f t="shared" si="11"/>
        <v>Instrumental %par languesNombre de diffusions</v>
      </c>
      <c r="BI4" s="572" t="str">
        <f t="shared" si="11"/>
        <v>Internationalpar languesNombre de diffusions</v>
      </c>
      <c r="BJ4" s="377" t="str">
        <f t="shared" si="11"/>
        <v>International %par languesNombre de diffusions</v>
      </c>
      <c r="BK4" s="100" t="str">
        <f>CONCATENATE(BK3,$BK$2,$BD$1)</f>
        <v>Françaisepar nationalité du producteurNombre de diffusions</v>
      </c>
      <c r="BL4" s="377" t="str">
        <f t="shared" ref="BL4:BN4" si="12">CONCATENATE(BL3,$BK$2,$BD$1)</f>
        <v>Française %par nationalité du producteurNombre de diffusions</v>
      </c>
      <c r="BM4" s="105" t="str">
        <f t="shared" si="12"/>
        <v>Internationalepar nationalité du producteurNombre de diffusions</v>
      </c>
      <c r="BN4" s="377" t="str">
        <f t="shared" si="12"/>
        <v>Internationale %par nationalité du producteurNombre de diffusions</v>
      </c>
      <c r="BO4" s="567" t="str">
        <f>CONCATENATE(BO3,$BO$2,$BD$1)</f>
        <v>Dance-Electropar genres musicauxNombre de diffusions</v>
      </c>
      <c r="BP4" s="377" t="str">
        <f t="shared" ref="BP4:CJ4" si="13">CONCATENATE(BP3,$BO$2,$BD$1)</f>
        <v>Dance-Electro %par genres musicauxNombre de diffusions</v>
      </c>
      <c r="BQ4" s="115" t="str">
        <f t="shared" si="13"/>
        <v>Groove-R&amp;Bpar genres musicauxNombre de diffusions</v>
      </c>
      <c r="BR4" s="377" t="str">
        <f t="shared" si="13"/>
        <v>Groove-R&amp;B %par genres musicauxNombre de diffusions</v>
      </c>
      <c r="BS4" s="115" t="str">
        <f t="shared" si="13"/>
        <v>Jazz-Bluespar genres musicauxNombre de diffusions</v>
      </c>
      <c r="BT4" s="377" t="str">
        <f t="shared" si="13"/>
        <v>Jazz-Blues %par genres musicauxNombre de diffusions</v>
      </c>
      <c r="BU4" s="115" t="str">
        <f t="shared" si="13"/>
        <v>Latinopar genres musicauxNombre de diffusions</v>
      </c>
      <c r="BV4" s="377" t="str">
        <f t="shared" si="13"/>
        <v>Latino %par genres musicauxNombre de diffusions</v>
      </c>
      <c r="BW4" s="115" t="str">
        <f t="shared" si="13"/>
        <v>Musique classiquepar genres musicauxNombre de diffusions</v>
      </c>
      <c r="BX4" s="377" t="str">
        <f t="shared" si="13"/>
        <v>Musique classique %par genres musicauxNombre de diffusions</v>
      </c>
      <c r="BY4" s="115" t="str">
        <f t="shared" si="13"/>
        <v>Musique lyrique-Opérapar genres musicauxNombre de diffusions</v>
      </c>
      <c r="BZ4" s="377" t="str">
        <f t="shared" si="13"/>
        <v>Musique lyrique-Opéra %par genres musicauxNombre de diffusions</v>
      </c>
      <c r="CA4" s="115" t="str">
        <f t="shared" si="13"/>
        <v>Musique traditionnelle et du mondepar genres musicauxNombre de diffusions</v>
      </c>
      <c r="CB4" s="377" t="str">
        <f t="shared" si="13"/>
        <v>Musique traditionnelle et du monde %par genres musicauxNombre de diffusions</v>
      </c>
      <c r="CC4" s="115" t="str">
        <f t="shared" si="13"/>
        <v>Rappar genres musicauxNombre de diffusions</v>
      </c>
      <c r="CD4" s="377" t="str">
        <f t="shared" si="13"/>
        <v>Rap %par genres musicauxNombre de diffusions</v>
      </c>
      <c r="CE4" s="115" t="str">
        <f t="shared" si="13"/>
        <v>Reggaepar genres musicauxNombre de diffusions</v>
      </c>
      <c r="CF4" s="377" t="str">
        <f t="shared" si="13"/>
        <v>Reggae %par genres musicauxNombre de diffusions</v>
      </c>
      <c r="CG4" s="115" t="str">
        <f t="shared" si="13"/>
        <v>Rock-Métalpar genres musicauxNombre de diffusions</v>
      </c>
      <c r="CH4" s="377" t="str">
        <f t="shared" si="13"/>
        <v>Rock-Métal %par genres musicauxNombre de diffusions</v>
      </c>
      <c r="CI4" s="568" t="str">
        <f t="shared" si="13"/>
        <v>Variété-Poppar genres musicauxNombre de diffusions</v>
      </c>
      <c r="CJ4" s="377" t="str">
        <f t="shared" si="13"/>
        <v>Variété-Pop %par genres musicauxNombre de diffusions</v>
      </c>
      <c r="CK4" s="98" t="str">
        <f>CONCATENATE(CK3,$CK$2,$BD$1)</f>
        <v>Nouveautépar typologie d'anciennetéNombre de diffusions</v>
      </c>
      <c r="CL4" s="377" t="str">
        <f t="shared" ref="CL4:CP4" si="14">CONCATENATE(CL3,$CK$2,$BD$1)</f>
        <v>Nouveauté %par typologie d'anciennetéNombre de diffusions</v>
      </c>
      <c r="CM4" s="573" t="str">
        <f t="shared" si="14"/>
        <v>Récurrentpar typologie d'anciennetéNombre de diffusions</v>
      </c>
      <c r="CN4" s="569" t="str">
        <f t="shared" si="14"/>
        <v>Récurrent %par typologie d'anciennetéNombre de diffusions</v>
      </c>
      <c r="CO4" s="572" t="str">
        <f t="shared" si="14"/>
        <v>Goldpar typologie d'anciennetéNombre de diffusions</v>
      </c>
      <c r="CP4" s="377" t="str">
        <f t="shared" si="14"/>
        <v>Gold %par typologie d'anciennetéNombre de diffusions</v>
      </c>
      <c r="CQ4" s="567" t="str">
        <f>CONCATENATE(CQ3,$CQ$2,$BD$1)</f>
        <v>Majorpar type de labelsNombre de diffusions</v>
      </c>
      <c r="CR4" s="377" t="str">
        <f t="shared" ref="CR4:CT4" si="15">CONCATENATE(CR3,$CQ$2,$BD$1)</f>
        <v>Major %par type de labelsNombre de diffusions</v>
      </c>
      <c r="CS4" s="568" t="str">
        <f t="shared" si="15"/>
        <v>Indépendantpar type de labelsNombre de diffusions</v>
      </c>
      <c r="CT4" s="377" t="str">
        <f t="shared" si="15"/>
        <v>Indépendant %par type de labelsNombre de diffusions</v>
      </c>
      <c r="CU4" s="105" t="str">
        <f>CONCATENATE(CU3,$CU$2,$CU$1)</f>
        <v>Nb de contacts (en millions)0Nombre de contacts</v>
      </c>
      <c r="CV4" s="98" t="str">
        <f>CONCATENATE(CV3,$CV$2,$CU$1)</f>
        <v>Francophonepar languesNombre de contacts</v>
      </c>
      <c r="CW4" s="377" t="str">
        <f t="shared" ref="CW4:DA4" si="16">CONCATENATE(CW3,$CV$2,$CU$1)</f>
        <v>Francophone %par languesNombre de contacts</v>
      </c>
      <c r="CX4" s="566" t="str">
        <f t="shared" si="16"/>
        <v>Instrumentalpar languesNombre de contacts</v>
      </c>
      <c r="CY4" s="569" t="str">
        <f t="shared" si="16"/>
        <v>Instrumental %par languesNombre de contacts</v>
      </c>
      <c r="CZ4" s="572" t="str">
        <f t="shared" si="16"/>
        <v>Internationalpar languesNombre de contacts</v>
      </c>
      <c r="DA4" s="377" t="str">
        <f t="shared" si="16"/>
        <v>International %par languesNombre de contacts</v>
      </c>
      <c r="DB4" s="567" t="str">
        <f>CONCATENATE(DB3,$DB$2,$CU$1)</f>
        <v>Dance-Electropar genres musicauxNombre de contacts</v>
      </c>
      <c r="DC4" s="377" t="str">
        <f t="shared" ref="DC4:DW4" si="17">CONCATENATE(DC3,$DB$2,$CU$1)</f>
        <v>Dance-Electro %par genres musicauxNombre de contacts</v>
      </c>
      <c r="DD4" s="115" t="str">
        <f t="shared" si="17"/>
        <v>Groove-R&amp;Bpar genres musicauxNombre de contacts</v>
      </c>
      <c r="DE4" s="377" t="str">
        <f t="shared" si="17"/>
        <v>Groove-R&amp;B %par genres musicauxNombre de contacts</v>
      </c>
      <c r="DF4" s="115" t="str">
        <f t="shared" si="17"/>
        <v>Jazz-Bluespar genres musicauxNombre de contacts</v>
      </c>
      <c r="DG4" s="377" t="str">
        <f t="shared" si="17"/>
        <v>Jazz-Blues %par genres musicauxNombre de contacts</v>
      </c>
      <c r="DH4" s="115" t="str">
        <f t="shared" si="17"/>
        <v>Latinopar genres musicauxNombre de contacts</v>
      </c>
      <c r="DI4" s="377" t="str">
        <f t="shared" si="17"/>
        <v>Latino %par genres musicauxNombre de contacts</v>
      </c>
      <c r="DJ4" s="115" t="str">
        <f t="shared" si="17"/>
        <v>Musique classiquepar genres musicauxNombre de contacts</v>
      </c>
      <c r="DK4" s="377" t="str">
        <f t="shared" si="17"/>
        <v>Musique classique %par genres musicauxNombre de contacts</v>
      </c>
      <c r="DL4" s="115" t="str">
        <f t="shared" si="17"/>
        <v>Musique lyrique-Opérapar genres musicauxNombre de contacts</v>
      </c>
      <c r="DM4" s="377" t="str">
        <f t="shared" si="17"/>
        <v>Musique lyrique-Opéra %par genres musicauxNombre de contacts</v>
      </c>
      <c r="DN4" s="574" t="str">
        <f t="shared" si="17"/>
        <v>Musique traditionnelle et du mondepar genres musicauxNombre de contacts</v>
      </c>
      <c r="DO4" s="575" t="str">
        <f t="shared" si="17"/>
        <v>Musique traditionnelle et du monde %par genres musicauxNombre de contacts</v>
      </c>
      <c r="DP4" s="115" t="str">
        <f t="shared" si="17"/>
        <v>Rappar genres musicauxNombre de contacts</v>
      </c>
      <c r="DQ4" s="377" t="str">
        <f t="shared" si="17"/>
        <v>Rap %par genres musicauxNombre de contacts</v>
      </c>
      <c r="DR4" s="115" t="str">
        <f t="shared" si="17"/>
        <v>Reggaepar genres musicauxNombre de contacts</v>
      </c>
      <c r="DS4" s="377" t="str">
        <f t="shared" si="17"/>
        <v>Reggae %par genres musicauxNombre de contacts</v>
      </c>
      <c r="DT4" s="115" t="str">
        <f t="shared" si="17"/>
        <v>Rock-Métalpar genres musicauxNombre de contacts</v>
      </c>
      <c r="DU4" s="377" t="str">
        <f t="shared" si="17"/>
        <v>Rock-Métal %par genres musicauxNombre de contacts</v>
      </c>
      <c r="DV4" s="568" t="str">
        <f t="shared" si="17"/>
        <v>Variété-Poppar genres musicauxNombre de contacts</v>
      </c>
      <c r="DW4" s="377" t="str">
        <f t="shared" si="17"/>
        <v>Variété-Pop %par genres musicauxNombre de contacts</v>
      </c>
      <c r="DX4" s="113" t="str">
        <f>CONCATENATE(DX3,$DX$1)</f>
        <v>Plus forte rotation hebdomadaire d'un clipRotation max hebdo</v>
      </c>
      <c r="DY4" s="576" t="str">
        <f>CONCATENATE(DY3,$DX$1)</f>
        <v>Nombre de contacts de la plus forte rotation hebdmadaireRotation max hebdo</v>
      </c>
      <c r="DZ4" s="115" t="str">
        <f>CONCATENATE(DZ3,$DZ$1)</f>
        <v>Nb Entrées en PlaylistEntrées en Playlist</v>
      </c>
      <c r="EA4" s="375" t="str">
        <f t="shared" ref="EA4:EC4" si="18">CONCATENATE(EA3,$DZ$1)</f>
        <v>Nb Entrées en Playlist %Entrées en Playlist</v>
      </c>
      <c r="EB4" s="115" t="str">
        <f t="shared" si="18"/>
        <v>Nb diffusions Entrées en PlaylistEntrées en Playlist</v>
      </c>
      <c r="EC4" s="375" t="str">
        <f t="shared" si="18"/>
        <v>Nb diffusions Entrées en Playlist %Entrées en Playlist</v>
      </c>
      <c r="ED4" s="115" t="str">
        <f>CONCATENATE(ED3,$ED$1)</f>
        <v>Nb clips exclusifsExclusivités</v>
      </c>
      <c r="EE4" s="375" t="str">
        <f t="shared" ref="EE4:EG4" si="19">CONCATENATE(EE3,$ED$1)</f>
        <v>Nb clips exclusifs %Exclusivités</v>
      </c>
      <c r="EF4" s="577" t="str">
        <f t="shared" si="19"/>
        <v>Nb diffs exclusivesExclusivités</v>
      </c>
      <c r="EG4" s="375" t="str">
        <f t="shared" si="19"/>
        <v>Nb diffs exclusives %Exclusivités</v>
      </c>
      <c r="EH4" s="117" t="str">
        <f>CONCATENATE(EH3,$EH$1)</f>
        <v>Part du Top40 hebdoTops40 hebdos</v>
      </c>
      <c r="EI4" s="578" t="str">
        <f>CONCATENATE(EI3,$EI$1)</f>
        <v xml:space="preserve">Nb de titres différents "extraits"Extraits de clips
durée &gt;= 15 secondes et &lt; 1mn30 </v>
      </c>
      <c r="EJ4" s="579" t="str">
        <f t="shared" ref="EJ4:EK4" si="20">CONCATENATE(EJ3,$EI$1)</f>
        <v xml:space="preserve">Nb de diffusions "extraits"Extraits de clips
durée &gt;= 15 secondes et &lt; 1mn30 </v>
      </c>
      <c r="EK4" s="580" t="str">
        <f t="shared" si="20"/>
        <v xml:space="preserve">Volume horaireExtraits de clips
durée &gt;= 15 secondes et &lt; 1mn30 </v>
      </c>
    </row>
    <row r="5" spans="1:142" x14ac:dyDescent="0.25">
      <c r="A5" s="209">
        <f>'BDD Clips brute'!A11</f>
        <v>1</v>
      </c>
      <c r="B5" s="210" t="str">
        <f>'BDD Clips brute'!B11</f>
        <v>1 Chaînes numériques hertziennes</v>
      </c>
      <c r="C5" s="211" t="str">
        <f>'BDD Clips brute'!C11</f>
        <v>TF1</v>
      </c>
      <c r="D5" s="212">
        <f>'BDD Clips brute'!D11</f>
        <v>43</v>
      </c>
      <c r="E5" s="213">
        <f>'BDD Clips brute'!E11</f>
        <v>42</v>
      </c>
      <c r="F5" s="362">
        <f>E5/D5</f>
        <v>0.97674418604651159</v>
      </c>
      <c r="G5" s="214">
        <f>'BDD Clips brute'!F11</f>
        <v>0</v>
      </c>
      <c r="H5" s="370">
        <f>G5/D5</f>
        <v>0</v>
      </c>
      <c r="I5" s="215">
        <f>'BDD Clips brute'!G11</f>
        <v>1</v>
      </c>
      <c r="J5" s="379">
        <f>I5/D5</f>
        <v>2.3255813953488372E-2</v>
      </c>
      <c r="K5" s="216">
        <f>'BDD Clips brute'!H11</f>
        <v>38</v>
      </c>
      <c r="L5" s="379">
        <f>K5/$D5</f>
        <v>0.88372093023255816</v>
      </c>
      <c r="M5" s="217">
        <f>'BDD Clips brute'!I11</f>
        <v>2</v>
      </c>
      <c r="N5" s="379">
        <f t="shared" ref="N5:P27" si="21">M5/$D5</f>
        <v>4.6511627906976744E-2</v>
      </c>
      <c r="O5" s="213">
        <f>'BDD Clips brute'!J11</f>
        <v>0</v>
      </c>
      <c r="P5" s="362">
        <f t="shared" si="21"/>
        <v>0</v>
      </c>
      <c r="Q5" s="214">
        <f>'BDD Clips brute'!K11</f>
        <v>2</v>
      </c>
      <c r="R5" s="387">
        <f t="shared" ref="R5" si="22">Q5/$D5</f>
        <v>4.6511627906976744E-2</v>
      </c>
      <c r="S5" s="214">
        <f>'BDD Clips brute'!L11</f>
        <v>0</v>
      </c>
      <c r="T5" s="387">
        <f t="shared" ref="T5" si="23">S5/$D5</f>
        <v>0</v>
      </c>
      <c r="U5" s="214">
        <f>'BDD Clips brute'!M11</f>
        <v>0</v>
      </c>
      <c r="V5" s="387">
        <f t="shared" ref="V5" si="24">U5/$D5</f>
        <v>0</v>
      </c>
      <c r="W5" s="214">
        <f>'BDD Clips brute'!N11</f>
        <v>0</v>
      </c>
      <c r="X5" s="387">
        <f t="shared" ref="X5" si="25">W5/$D5</f>
        <v>0</v>
      </c>
      <c r="Y5" s="214">
        <f>'BDD Clips brute'!O11</f>
        <v>0</v>
      </c>
      <c r="Z5" s="387">
        <f t="shared" ref="Z5" si="26">Y5/$D5</f>
        <v>0</v>
      </c>
      <c r="AA5" s="214">
        <f>'BDD Clips brute'!P11</f>
        <v>2</v>
      </c>
      <c r="AB5" s="387">
        <f t="shared" ref="AB5" si="27">AA5/$D5</f>
        <v>4.6511627906976744E-2</v>
      </c>
      <c r="AC5" s="214">
        <f>'BDD Clips brute'!Q11</f>
        <v>1</v>
      </c>
      <c r="AD5" s="387">
        <f t="shared" ref="AD5" si="28">AC5/$D5</f>
        <v>2.3255813953488372E-2</v>
      </c>
      <c r="AE5" s="214">
        <f>'BDD Clips brute'!R11</f>
        <v>0</v>
      </c>
      <c r="AF5" s="387">
        <f t="shared" ref="AF5" si="29">AE5/$D5</f>
        <v>0</v>
      </c>
      <c r="AG5" s="214">
        <f>'BDD Clips brute'!S11</f>
        <v>0</v>
      </c>
      <c r="AH5" s="370">
        <f t="shared" ref="AH5" si="30">AG5/$D5</f>
        <v>0</v>
      </c>
      <c r="AI5" s="215">
        <f>'BDD Clips brute'!T11</f>
        <v>38</v>
      </c>
      <c r="AJ5" s="379">
        <f t="shared" ref="AJ5" si="31">AI5/$D5</f>
        <v>0.88372093023255816</v>
      </c>
      <c r="AK5" s="213">
        <f>'BDD Clips brute'!U11</f>
        <v>36</v>
      </c>
      <c r="AL5" s="362">
        <f t="shared" ref="AL5" si="32">AK5/$D5</f>
        <v>0.83720930232558144</v>
      </c>
      <c r="AM5" s="214">
        <f>'BDD Clips brute'!V11</f>
        <v>1</v>
      </c>
      <c r="AN5" s="370">
        <f t="shared" ref="AN5" si="33">AM5/$D5</f>
        <v>2.3255813953488372E-2</v>
      </c>
      <c r="AO5" s="218">
        <f>'BDD Clips brute'!W11</f>
        <v>6</v>
      </c>
      <c r="AP5" s="379">
        <f t="shared" ref="AP5" si="34">AO5/$D5</f>
        <v>0.13953488372093023</v>
      </c>
      <c r="AQ5" s="212">
        <f>'BDD Clips brute'!X11</f>
        <v>32</v>
      </c>
      <c r="AR5" s="219">
        <f>'BDD Clips brute'!Y11</f>
        <v>8</v>
      </c>
      <c r="AS5" s="362">
        <f>AR5/$AQ5</f>
        <v>0.25</v>
      </c>
      <c r="AT5" s="220">
        <f>'BDD Clips brute'!Z11</f>
        <v>18</v>
      </c>
      <c r="AU5" s="370">
        <f>AT5/$AQ5</f>
        <v>0.5625</v>
      </c>
      <c r="AV5" s="221">
        <f>'BDD Clips brute'!AA11</f>
        <v>6</v>
      </c>
      <c r="AW5" s="397">
        <f>AV5/$AQ5</f>
        <v>0.1875</v>
      </c>
      <c r="AX5" s="212">
        <f>'BDD Clips brute'!AB11</f>
        <v>16</v>
      </c>
      <c r="AY5" s="222">
        <f>'BDD Clips brute'!AC11</f>
        <v>16</v>
      </c>
      <c r="AZ5" s="219">
        <f>'BDD Clips brute'!AD11</f>
        <v>9</v>
      </c>
      <c r="BA5" s="379">
        <f>AZ5/$AY5</f>
        <v>0.5625</v>
      </c>
      <c r="BB5" s="221">
        <f>'BDD Clips brute'!AE11</f>
        <v>7</v>
      </c>
      <c r="BC5" s="379">
        <f>BB5/$AY5</f>
        <v>0.4375</v>
      </c>
      <c r="BD5" s="223">
        <f>'BDD Clips brute'!AF11</f>
        <v>872</v>
      </c>
      <c r="BE5" s="224">
        <f>'BDD Clips brute'!AG11</f>
        <v>855</v>
      </c>
      <c r="BF5" s="362">
        <f>BE5/$BD5</f>
        <v>0.98050458715596334</v>
      </c>
      <c r="BG5" s="225">
        <f>'BDD Clips brute'!AH11</f>
        <v>0</v>
      </c>
      <c r="BH5" s="370">
        <f t="shared" ref="BH5:BH27" si="35">BG5/$BD5</f>
        <v>0</v>
      </c>
      <c r="BI5" s="226">
        <f>'BDD Clips brute'!AI11</f>
        <v>17</v>
      </c>
      <c r="BJ5" s="379">
        <f t="shared" ref="BJ5:BL27" si="36">BI5/$BD5</f>
        <v>1.9495412844036698E-2</v>
      </c>
      <c r="BK5" s="224">
        <f>'BDD Clips brute'!AJ11</f>
        <v>849</v>
      </c>
      <c r="BL5" s="379">
        <f t="shared" si="36"/>
        <v>0.97362385321100919</v>
      </c>
      <c r="BM5" s="227">
        <f>'BDD Clips brute'!AK11</f>
        <v>20</v>
      </c>
      <c r="BN5" s="379">
        <f t="shared" ref="BN5" si="37">BM5/$BD5</f>
        <v>2.2935779816513763E-2</v>
      </c>
      <c r="BO5" s="224">
        <f>'BDD Clips brute'!AL11</f>
        <v>0</v>
      </c>
      <c r="BP5" s="362">
        <f t="shared" ref="BP5" si="38">BO5/$BD5</f>
        <v>0</v>
      </c>
      <c r="BQ5" s="225">
        <f>'BDD Clips brute'!AM11</f>
        <v>65</v>
      </c>
      <c r="BR5" s="387">
        <f t="shared" ref="BR5" si="39">BQ5/$BD5</f>
        <v>7.4541284403669722E-2</v>
      </c>
      <c r="BS5" s="225">
        <f>'BDD Clips brute'!AN11</f>
        <v>0</v>
      </c>
      <c r="BT5" s="387">
        <f t="shared" ref="BT5" si="40">BS5/$BD5</f>
        <v>0</v>
      </c>
      <c r="BU5" s="225">
        <f>'BDD Clips brute'!AO11</f>
        <v>0</v>
      </c>
      <c r="BV5" s="387">
        <f t="shared" ref="BV5" si="41">BU5/$BD5</f>
        <v>0</v>
      </c>
      <c r="BW5" s="225">
        <f>'BDD Clips brute'!AP11</f>
        <v>0</v>
      </c>
      <c r="BX5" s="387">
        <f t="shared" ref="BX5" si="42">BW5/$BD5</f>
        <v>0</v>
      </c>
      <c r="BY5" s="225">
        <f>'BDD Clips brute'!AQ11</f>
        <v>0</v>
      </c>
      <c r="BZ5" s="387">
        <f t="shared" ref="BZ5" si="43">BY5/$BD5</f>
        <v>0</v>
      </c>
      <c r="CA5" s="225">
        <f>'BDD Clips brute'!AR11</f>
        <v>15</v>
      </c>
      <c r="CB5" s="387">
        <f t="shared" ref="CB5" si="44">CA5/$BD5</f>
        <v>1.7201834862385322E-2</v>
      </c>
      <c r="CC5" s="225">
        <f>'BDD Clips brute'!AS11</f>
        <v>31</v>
      </c>
      <c r="CD5" s="387">
        <f t="shared" ref="CD5:CF5" si="45">CC5/$BD5</f>
        <v>3.5550458715596332E-2</v>
      </c>
      <c r="CE5" s="225">
        <f>'BDD Clips brute'!AT11</f>
        <v>0</v>
      </c>
      <c r="CF5" s="387">
        <f t="shared" si="45"/>
        <v>0</v>
      </c>
      <c r="CG5" s="225">
        <f>'BDD Clips brute'!AU11</f>
        <v>0</v>
      </c>
      <c r="CH5" s="370">
        <f t="shared" ref="CH5" si="46">CG5/$BD5</f>
        <v>0</v>
      </c>
      <c r="CI5" s="226">
        <f>'BDD Clips brute'!AV11</f>
        <v>761</v>
      </c>
      <c r="CJ5" s="379">
        <f t="shared" ref="CJ5" si="47">CI5/$BD5</f>
        <v>0.87270642201834858</v>
      </c>
      <c r="CK5" s="224">
        <f>'BDD Clips brute'!AW11</f>
        <v>848</v>
      </c>
      <c r="CL5" s="362">
        <f t="shared" ref="CL5" si="48">CK5/$BD5</f>
        <v>0.97247706422018354</v>
      </c>
      <c r="CM5" s="225">
        <f>'BDD Clips brute'!AX11</f>
        <v>18</v>
      </c>
      <c r="CN5" s="370">
        <f t="shared" ref="CN5" si="49">CM5/$BD5</f>
        <v>2.0642201834862386E-2</v>
      </c>
      <c r="CO5" s="226">
        <f>'BDD Clips brute'!AY11</f>
        <v>6</v>
      </c>
      <c r="CP5" s="379">
        <f t="shared" ref="CP5" si="50">CO5/$BD5</f>
        <v>6.8807339449541288E-3</v>
      </c>
      <c r="CQ5" s="224">
        <f>'BDD Clips brute'!AZ11</f>
        <v>504</v>
      </c>
      <c r="CR5" s="379">
        <f t="shared" ref="CR5" si="51">CQ5/$BD5</f>
        <v>0.57798165137614677</v>
      </c>
      <c r="CS5" s="226">
        <f>'BDD Clips brute'!BA11</f>
        <v>368</v>
      </c>
      <c r="CT5" s="379">
        <f t="shared" ref="CT5" si="52">CS5/$BD5</f>
        <v>0.42201834862385323</v>
      </c>
      <c r="CU5" s="228">
        <f>'BDD Clips brute'!BB11</f>
        <v>156.874</v>
      </c>
      <c r="CV5" s="229">
        <f>'BDD Clips brute'!BC11</f>
        <v>154.15899999999999</v>
      </c>
      <c r="CW5" s="362">
        <f>CV5/$CU5</f>
        <v>0.98269311676887183</v>
      </c>
      <c r="CX5" s="230">
        <f>'BDD Clips brute'!BD11</f>
        <v>0</v>
      </c>
      <c r="CY5" s="370">
        <f>CX5/$CU5</f>
        <v>0</v>
      </c>
      <c r="CZ5" s="231">
        <f>'BDD Clips brute'!BE11</f>
        <v>2.7149999999999999</v>
      </c>
      <c r="DA5" s="379">
        <f>CZ5/$CU5</f>
        <v>1.7306883231128167E-2</v>
      </c>
      <c r="DB5" s="229">
        <f>'BDD Clips brute'!BF11</f>
        <v>0</v>
      </c>
      <c r="DC5" s="362">
        <f>DB5/$CU5</f>
        <v>0</v>
      </c>
      <c r="DD5" s="230">
        <f>'BDD Clips brute'!BG11</f>
        <v>13.27</v>
      </c>
      <c r="DE5" s="387">
        <f>DD5/$CU5</f>
        <v>8.4590180654538036E-2</v>
      </c>
      <c r="DF5" s="230">
        <f>'BDD Clips brute'!BH11</f>
        <v>0</v>
      </c>
      <c r="DG5" s="387">
        <f>DF5/$CU5</f>
        <v>0</v>
      </c>
      <c r="DH5" s="230">
        <f>'BDD Clips brute'!BI11</f>
        <v>0</v>
      </c>
      <c r="DI5" s="387">
        <f>DH5/$CU5</f>
        <v>0</v>
      </c>
      <c r="DJ5" s="230">
        <f>'BDD Clips brute'!BJ11</f>
        <v>0</v>
      </c>
      <c r="DK5" s="387">
        <f>DJ5/$CU5</f>
        <v>0</v>
      </c>
      <c r="DL5" s="230">
        <f>'BDD Clips brute'!BK11</f>
        <v>0</v>
      </c>
      <c r="DM5" s="387">
        <f>DL5/$CU5</f>
        <v>0</v>
      </c>
      <c r="DN5" s="230">
        <f>'BDD Clips brute'!BL11</f>
        <v>1.0980000000000001</v>
      </c>
      <c r="DO5" s="387">
        <f>DN5/$CU5</f>
        <v>6.999247803970066E-3</v>
      </c>
      <c r="DP5" s="230">
        <f>'BDD Clips brute'!BM11</f>
        <v>2.6920000000000002</v>
      </c>
      <c r="DQ5" s="387">
        <f>DP5/$CU5</f>
        <v>1.7160268750717137E-2</v>
      </c>
      <c r="DR5" s="230">
        <f>'BDD Clips brute'!BN11</f>
        <v>0</v>
      </c>
      <c r="DS5" s="387">
        <f>DR5/$CU5</f>
        <v>0</v>
      </c>
      <c r="DT5" s="230">
        <f>'BDD Clips brute'!BO11</f>
        <v>0</v>
      </c>
      <c r="DU5" s="370">
        <f>DT5/$CU5</f>
        <v>0</v>
      </c>
      <c r="DV5" s="231">
        <f>'BDD Clips brute'!BP11</f>
        <v>139.81399999999999</v>
      </c>
      <c r="DW5" s="379">
        <f>DV5/$CU5</f>
        <v>0.89125030279077477</v>
      </c>
      <c r="DX5" s="232">
        <f>'BDD Clips brute'!BQ11</f>
        <v>19</v>
      </c>
      <c r="DY5" s="233">
        <f>'BDD Clips brute'!BR11</f>
        <v>3.0139999999999998</v>
      </c>
      <c r="DZ5" s="234">
        <f>'BDD Clips brute'!BS11</f>
        <v>0</v>
      </c>
      <c r="EA5" s="408">
        <f>DZ5/$D5</f>
        <v>0</v>
      </c>
      <c r="EB5" s="235">
        <f>'BDD Clips brute'!BT11</f>
        <v>0</v>
      </c>
      <c r="EC5" s="412">
        <f>EB5/$BD5</f>
        <v>0</v>
      </c>
      <c r="ED5" s="236">
        <f>'BDD Clips brute'!BU11</f>
        <v>3</v>
      </c>
      <c r="EE5" s="362">
        <f>ED5/$D5</f>
        <v>6.9767441860465115E-2</v>
      </c>
      <c r="EF5" s="237">
        <f>'BDD Clips brute'!BV11</f>
        <v>21</v>
      </c>
      <c r="EG5" s="379">
        <f>EF5/$BD5</f>
        <v>2.4082568807339451E-2</v>
      </c>
      <c r="EH5" s="238">
        <f>'BDD Clips brute'!BW11</f>
        <v>0</v>
      </c>
      <c r="EI5" s="239">
        <f>'BDD Clips brute'!BX11</f>
        <v>109</v>
      </c>
      <c r="EJ5" s="240">
        <f>'BDD Clips brute'!BY11</f>
        <v>576</v>
      </c>
      <c r="EK5" s="241">
        <f>'BDD Clips brute'!BZ11</f>
        <v>0.30734953703703705</v>
      </c>
      <c r="EL5" s="374" t="e">
        <f>EK5/#REF!</f>
        <v>#REF!</v>
      </c>
    </row>
    <row r="6" spans="1:142" x14ac:dyDescent="0.25">
      <c r="A6" s="242">
        <f>'BDD Clips brute'!A12</f>
        <v>2</v>
      </c>
      <c r="B6" s="243" t="str">
        <f>'BDD Clips brute'!B12</f>
        <v>1 Chaînes numériques hertziennes</v>
      </c>
      <c r="C6" s="244" t="str">
        <f>'BDD Clips brute'!C12</f>
        <v>France 2</v>
      </c>
      <c r="D6" s="245">
        <f>'BDD Clips brute'!D12</f>
        <v>15</v>
      </c>
      <c r="E6" s="246">
        <f>'BDD Clips brute'!E12</f>
        <v>14</v>
      </c>
      <c r="F6" s="363">
        <f t="shared" ref="F6:F27" si="53">E6/D6</f>
        <v>0.93333333333333335</v>
      </c>
      <c r="G6" s="247">
        <f>'BDD Clips brute'!F12</f>
        <v>0</v>
      </c>
      <c r="H6" s="368">
        <f t="shared" ref="H6:H27" si="54">G6/D6</f>
        <v>0</v>
      </c>
      <c r="I6" s="248">
        <f>'BDD Clips brute'!G12</f>
        <v>1</v>
      </c>
      <c r="J6" s="380">
        <f t="shared" ref="J6:J27" si="55">I6/D6</f>
        <v>6.6666666666666666E-2</v>
      </c>
      <c r="K6" s="249">
        <f>'BDD Clips brute'!H12</f>
        <v>13</v>
      </c>
      <c r="L6" s="380">
        <f t="shared" ref="L6:L27" si="56">K6/$D6</f>
        <v>0.8666666666666667</v>
      </c>
      <c r="M6" s="250">
        <f>'BDD Clips brute'!I12</f>
        <v>0</v>
      </c>
      <c r="N6" s="380">
        <f t="shared" si="21"/>
        <v>0</v>
      </c>
      <c r="O6" s="246">
        <f>'BDD Clips brute'!J12</f>
        <v>0</v>
      </c>
      <c r="P6" s="363">
        <f t="shared" si="21"/>
        <v>0</v>
      </c>
      <c r="Q6" s="247">
        <f>'BDD Clips brute'!K12</f>
        <v>0</v>
      </c>
      <c r="R6" s="388">
        <f t="shared" ref="R6" si="57">Q6/$D6</f>
        <v>0</v>
      </c>
      <c r="S6" s="247">
        <f>'BDD Clips brute'!L12</f>
        <v>0</v>
      </c>
      <c r="T6" s="388">
        <f t="shared" ref="T6" si="58">S6/$D6</f>
        <v>0</v>
      </c>
      <c r="U6" s="247">
        <f>'BDD Clips brute'!M12</f>
        <v>0</v>
      </c>
      <c r="V6" s="388">
        <f t="shared" ref="V6" si="59">U6/$D6</f>
        <v>0</v>
      </c>
      <c r="W6" s="247">
        <f>'BDD Clips brute'!N12</f>
        <v>0</v>
      </c>
      <c r="X6" s="388">
        <f t="shared" ref="X6" si="60">W6/$D6</f>
        <v>0</v>
      </c>
      <c r="Y6" s="247">
        <f>'BDD Clips brute'!O12</f>
        <v>0</v>
      </c>
      <c r="Z6" s="388">
        <f t="shared" ref="Z6" si="61">Y6/$D6</f>
        <v>0</v>
      </c>
      <c r="AA6" s="247">
        <f>'BDD Clips brute'!P12</f>
        <v>0</v>
      </c>
      <c r="AB6" s="388">
        <f t="shared" ref="AB6" si="62">AA6/$D6</f>
        <v>0</v>
      </c>
      <c r="AC6" s="247">
        <f>'BDD Clips brute'!Q12</f>
        <v>0</v>
      </c>
      <c r="AD6" s="388">
        <f t="shared" ref="AD6" si="63">AC6/$D6</f>
        <v>0</v>
      </c>
      <c r="AE6" s="247">
        <f>'BDD Clips brute'!R12</f>
        <v>0</v>
      </c>
      <c r="AF6" s="388">
        <f t="shared" ref="AF6" si="64">AE6/$D6</f>
        <v>0</v>
      </c>
      <c r="AG6" s="247">
        <f>'BDD Clips brute'!S12</f>
        <v>0</v>
      </c>
      <c r="AH6" s="368">
        <f t="shared" ref="AH6" si="65">AG6/$D6</f>
        <v>0</v>
      </c>
      <c r="AI6" s="248">
        <f>'BDD Clips brute'!T12</f>
        <v>15</v>
      </c>
      <c r="AJ6" s="380">
        <f t="shared" ref="AJ6" si="66">AI6/$D6</f>
        <v>1</v>
      </c>
      <c r="AK6" s="246">
        <f>'BDD Clips brute'!U12</f>
        <v>13</v>
      </c>
      <c r="AL6" s="363">
        <f t="shared" ref="AL6" si="67">AK6/$D6</f>
        <v>0.8666666666666667</v>
      </c>
      <c r="AM6" s="247">
        <f>'BDD Clips brute'!V12</f>
        <v>1</v>
      </c>
      <c r="AN6" s="368">
        <f t="shared" ref="AN6" si="68">AM6/$D6</f>
        <v>6.6666666666666666E-2</v>
      </c>
      <c r="AO6" s="251">
        <f>'BDD Clips brute'!W12</f>
        <v>1</v>
      </c>
      <c r="AP6" s="380">
        <f t="shared" ref="AP6" si="69">AO6/$D6</f>
        <v>6.6666666666666666E-2</v>
      </c>
      <c r="AQ6" s="245">
        <f>'BDD Clips brute'!X12</f>
        <v>14</v>
      </c>
      <c r="AR6" s="252">
        <f>'BDD Clips brute'!Y12</f>
        <v>4</v>
      </c>
      <c r="AS6" s="363">
        <f t="shared" ref="AS6:AU27" si="70">AR6/$AQ6</f>
        <v>0.2857142857142857</v>
      </c>
      <c r="AT6" s="253">
        <f>'BDD Clips brute'!Z12</f>
        <v>10</v>
      </c>
      <c r="AU6" s="368">
        <f t="shared" si="70"/>
        <v>0.7142857142857143</v>
      </c>
      <c r="AV6" s="254">
        <f>'BDD Clips brute'!AA12</f>
        <v>0</v>
      </c>
      <c r="AW6" s="398">
        <f t="shared" ref="AW6" si="71">AV6/$AQ6</f>
        <v>0</v>
      </c>
      <c r="AX6" s="245">
        <f>'BDD Clips brute'!AB12</f>
        <v>5</v>
      </c>
      <c r="AY6" s="255">
        <f>'BDD Clips brute'!AC12</f>
        <v>13</v>
      </c>
      <c r="AZ6" s="252">
        <f>'BDD Clips brute'!AD12</f>
        <v>5</v>
      </c>
      <c r="BA6" s="380">
        <f t="shared" ref="BA6:BC27" si="72">AZ6/$AY6</f>
        <v>0.38461538461538464</v>
      </c>
      <c r="BB6" s="254">
        <f>'BDD Clips brute'!AE12</f>
        <v>8</v>
      </c>
      <c r="BC6" s="380">
        <f t="shared" si="72"/>
        <v>0.61538461538461542</v>
      </c>
      <c r="BD6" s="256">
        <f>'BDD Clips brute'!AF12</f>
        <v>26</v>
      </c>
      <c r="BE6" s="257">
        <f>'BDD Clips brute'!AG12</f>
        <v>25</v>
      </c>
      <c r="BF6" s="363">
        <f t="shared" ref="BF6:BF27" si="73">BE6/$BD6</f>
        <v>0.96153846153846156</v>
      </c>
      <c r="BG6" s="258">
        <f>'BDD Clips brute'!AH12</f>
        <v>0</v>
      </c>
      <c r="BH6" s="368">
        <f t="shared" si="35"/>
        <v>0</v>
      </c>
      <c r="BI6" s="259">
        <f>'BDD Clips brute'!AI12</f>
        <v>1</v>
      </c>
      <c r="BJ6" s="380">
        <f t="shared" si="36"/>
        <v>3.8461538461538464E-2</v>
      </c>
      <c r="BK6" s="257">
        <f>'BDD Clips brute'!AJ12</f>
        <v>23</v>
      </c>
      <c r="BL6" s="380">
        <f t="shared" si="36"/>
        <v>0.88461538461538458</v>
      </c>
      <c r="BM6" s="260">
        <f>'BDD Clips brute'!AK12</f>
        <v>0</v>
      </c>
      <c r="BN6" s="380">
        <f t="shared" ref="BN6" si="74">BM6/$BD6</f>
        <v>0</v>
      </c>
      <c r="BO6" s="257">
        <f>'BDD Clips brute'!AL12</f>
        <v>0</v>
      </c>
      <c r="BP6" s="363">
        <f t="shared" ref="BP6" si="75">BO6/$BD6</f>
        <v>0</v>
      </c>
      <c r="BQ6" s="258">
        <f>'BDD Clips brute'!AM12</f>
        <v>0</v>
      </c>
      <c r="BR6" s="388">
        <f t="shared" ref="BR6" si="76">BQ6/$BD6</f>
        <v>0</v>
      </c>
      <c r="BS6" s="258">
        <f>'BDD Clips brute'!AN12</f>
        <v>0</v>
      </c>
      <c r="BT6" s="388">
        <f t="shared" ref="BT6" si="77">BS6/$BD6</f>
        <v>0</v>
      </c>
      <c r="BU6" s="258">
        <f>'BDD Clips brute'!AO12</f>
        <v>0</v>
      </c>
      <c r="BV6" s="388">
        <f t="shared" ref="BV6" si="78">BU6/$BD6</f>
        <v>0</v>
      </c>
      <c r="BW6" s="258">
        <f>'BDD Clips brute'!AP12</f>
        <v>0</v>
      </c>
      <c r="BX6" s="388">
        <f t="shared" ref="BX6" si="79">BW6/$BD6</f>
        <v>0</v>
      </c>
      <c r="BY6" s="258">
        <f>'BDD Clips brute'!AQ12</f>
        <v>0</v>
      </c>
      <c r="BZ6" s="388">
        <f t="shared" ref="BZ6" si="80">BY6/$BD6</f>
        <v>0</v>
      </c>
      <c r="CA6" s="258">
        <f>'BDD Clips brute'!AR12</f>
        <v>0</v>
      </c>
      <c r="CB6" s="388">
        <f t="shared" ref="CB6" si="81">CA6/$BD6</f>
        <v>0</v>
      </c>
      <c r="CC6" s="258">
        <f>'BDD Clips brute'!AS12</f>
        <v>0</v>
      </c>
      <c r="CD6" s="388">
        <f t="shared" ref="CD6:CF6" si="82">CC6/$BD6</f>
        <v>0</v>
      </c>
      <c r="CE6" s="258">
        <f>'BDD Clips brute'!AT12</f>
        <v>0</v>
      </c>
      <c r="CF6" s="388">
        <f t="shared" si="82"/>
        <v>0</v>
      </c>
      <c r="CG6" s="258">
        <f>'BDD Clips brute'!AU12</f>
        <v>0</v>
      </c>
      <c r="CH6" s="368">
        <f t="shared" ref="CH6" si="83">CG6/$BD6</f>
        <v>0</v>
      </c>
      <c r="CI6" s="259">
        <f>'BDD Clips brute'!AV12</f>
        <v>26</v>
      </c>
      <c r="CJ6" s="380">
        <f t="shared" ref="CJ6" si="84">CI6/$BD6</f>
        <v>1</v>
      </c>
      <c r="CK6" s="257">
        <f>'BDD Clips brute'!AW12</f>
        <v>24</v>
      </c>
      <c r="CL6" s="363">
        <f t="shared" ref="CL6" si="85">CK6/$BD6</f>
        <v>0.92307692307692313</v>
      </c>
      <c r="CM6" s="258">
        <f>'BDD Clips brute'!AX12</f>
        <v>1</v>
      </c>
      <c r="CN6" s="368">
        <f t="shared" ref="CN6" si="86">CM6/$BD6</f>
        <v>3.8461538461538464E-2</v>
      </c>
      <c r="CO6" s="259">
        <f>'BDD Clips brute'!AY12</f>
        <v>1</v>
      </c>
      <c r="CP6" s="380">
        <f t="shared" ref="CP6" si="87">CO6/$BD6</f>
        <v>3.8461538461538464E-2</v>
      </c>
      <c r="CQ6" s="261">
        <f>'BDD Clips brute'!AZ12</f>
        <v>16</v>
      </c>
      <c r="CR6" s="406">
        <f t="shared" ref="CR6" si="88">CQ6/$BD6</f>
        <v>0.61538461538461542</v>
      </c>
      <c r="CS6" s="262">
        <f>'BDD Clips brute'!BA12</f>
        <v>10</v>
      </c>
      <c r="CT6" s="380">
        <f t="shared" ref="CT6" si="89">CS6/$BD6</f>
        <v>0.38461538461538464</v>
      </c>
      <c r="CU6" s="263">
        <f>'BDD Clips brute'!BB12</f>
        <v>26.875</v>
      </c>
      <c r="CV6" s="264">
        <f>'BDD Clips brute'!BC12</f>
        <v>26.818999999999999</v>
      </c>
      <c r="CW6" s="363">
        <f t="shared" ref="CW6:CY27" si="90">CV6/$CU6</f>
        <v>0.99791627906976743</v>
      </c>
      <c r="CX6" s="265">
        <f>'BDD Clips brute'!BD12</f>
        <v>0</v>
      </c>
      <c r="CY6" s="368">
        <f t="shared" si="90"/>
        <v>0</v>
      </c>
      <c r="CZ6" s="266">
        <f>'BDD Clips brute'!BE12</f>
        <v>5.6000000000000001E-2</v>
      </c>
      <c r="DA6" s="380">
        <f t="shared" ref="DA6" si="91">CZ6/$CU6</f>
        <v>2.0837209302325584E-3</v>
      </c>
      <c r="DB6" s="264">
        <f>'BDD Clips brute'!BF12</f>
        <v>0</v>
      </c>
      <c r="DC6" s="363">
        <f t="shared" ref="DC6" si="92">DB6/$CU6</f>
        <v>0</v>
      </c>
      <c r="DD6" s="265">
        <f>'BDD Clips brute'!BG12</f>
        <v>0</v>
      </c>
      <c r="DE6" s="388">
        <f t="shared" ref="DE6" si="93">DD6/$CU6</f>
        <v>0</v>
      </c>
      <c r="DF6" s="265">
        <f>'BDD Clips brute'!BH12</f>
        <v>0</v>
      </c>
      <c r="DG6" s="388">
        <f t="shared" ref="DG6" si="94">DF6/$CU6</f>
        <v>0</v>
      </c>
      <c r="DH6" s="265">
        <f>'BDD Clips brute'!BI12</f>
        <v>0</v>
      </c>
      <c r="DI6" s="388">
        <f t="shared" ref="DI6" si="95">DH6/$CU6</f>
        <v>0</v>
      </c>
      <c r="DJ6" s="265">
        <f>'BDD Clips brute'!BJ12</f>
        <v>0</v>
      </c>
      <c r="DK6" s="388">
        <f t="shared" ref="DK6" si="96">DJ6/$CU6</f>
        <v>0</v>
      </c>
      <c r="DL6" s="265">
        <f>'BDD Clips brute'!BK12</f>
        <v>0</v>
      </c>
      <c r="DM6" s="388">
        <f t="shared" ref="DM6" si="97">DL6/$CU6</f>
        <v>0</v>
      </c>
      <c r="DN6" s="265">
        <f>'BDD Clips brute'!BL12</f>
        <v>0</v>
      </c>
      <c r="DO6" s="388">
        <f t="shared" ref="DO6" si="98">DN6/$CU6</f>
        <v>0</v>
      </c>
      <c r="DP6" s="265">
        <f>'BDD Clips brute'!BM12</f>
        <v>0</v>
      </c>
      <c r="DQ6" s="388">
        <f t="shared" ref="DQ6" si="99">DP6/$CU6</f>
        <v>0</v>
      </c>
      <c r="DR6" s="265">
        <f>'BDD Clips brute'!BN12</f>
        <v>0</v>
      </c>
      <c r="DS6" s="388">
        <f t="shared" ref="DS6" si="100">DR6/$CU6</f>
        <v>0</v>
      </c>
      <c r="DT6" s="265">
        <f>'BDD Clips brute'!BO12</f>
        <v>0</v>
      </c>
      <c r="DU6" s="368">
        <f t="shared" ref="DU6" si="101">DT6/$CU6</f>
        <v>0</v>
      </c>
      <c r="DV6" s="266">
        <f>'BDD Clips brute'!BP12</f>
        <v>26.875</v>
      </c>
      <c r="DW6" s="380">
        <f t="shared" ref="DW6" si="102">DV6/$CU6</f>
        <v>1</v>
      </c>
      <c r="DX6" s="267">
        <f>'BDD Clips brute'!BQ12</f>
        <v>7</v>
      </c>
      <c r="DY6" s="268">
        <f>'BDD Clips brute'!BR12</f>
        <v>10.615</v>
      </c>
      <c r="DZ6" s="269">
        <f>'BDD Clips brute'!BS12</f>
        <v>0</v>
      </c>
      <c r="EA6" s="409">
        <f t="shared" ref="EA6:EA27" si="103">DZ6/$D6</f>
        <v>0</v>
      </c>
      <c r="EB6" s="270">
        <f>'BDD Clips brute'!BT12</f>
        <v>0</v>
      </c>
      <c r="EC6" s="413">
        <f t="shared" ref="EC6:EC27" si="104">EB6/$BD6</f>
        <v>0</v>
      </c>
      <c r="ED6" s="271">
        <f>'BDD Clips brute'!BU12</f>
        <v>2</v>
      </c>
      <c r="EE6" s="410">
        <f t="shared" ref="EE6:EE27" si="105">ED6/$D6</f>
        <v>0.13333333333333333</v>
      </c>
      <c r="EF6" s="272">
        <f>'BDD Clips brute'!BV12</f>
        <v>2</v>
      </c>
      <c r="EG6" s="406">
        <f t="shared" ref="EG6" si="106">EF6/$BD6</f>
        <v>7.6923076923076927E-2</v>
      </c>
      <c r="EH6" s="273">
        <f>'BDD Clips brute'!BW12</f>
        <v>0</v>
      </c>
      <c r="EI6" s="274">
        <f>'BDD Clips brute'!BX12</f>
        <v>350</v>
      </c>
      <c r="EJ6" s="272">
        <f>'BDD Clips brute'!BY12</f>
        <v>1176</v>
      </c>
      <c r="EK6" s="275">
        <f>'BDD Clips brute'!BZ12</f>
        <v>0.49928240740740742</v>
      </c>
    </row>
    <row r="7" spans="1:142" x14ac:dyDescent="0.25">
      <c r="A7" s="276">
        <f>'BDD Clips brute'!A13</f>
        <v>3</v>
      </c>
      <c r="B7" s="243" t="str">
        <f>'BDD Clips brute'!B13</f>
        <v>1 Chaînes numériques hertziennes</v>
      </c>
      <c r="C7" s="244" t="str">
        <f>'BDD Clips brute'!C13</f>
        <v>France 3</v>
      </c>
      <c r="D7" s="245">
        <f>'BDD Clips brute'!D13</f>
        <v>95</v>
      </c>
      <c r="E7" s="246">
        <f>'BDD Clips brute'!E13</f>
        <v>77</v>
      </c>
      <c r="F7" s="363">
        <f t="shared" si="53"/>
        <v>0.81052631578947365</v>
      </c>
      <c r="G7" s="247">
        <f>'BDD Clips brute'!F13</f>
        <v>2</v>
      </c>
      <c r="H7" s="368">
        <f t="shared" si="54"/>
        <v>2.1052631578947368E-2</v>
      </c>
      <c r="I7" s="248">
        <f>'BDD Clips brute'!G13</f>
        <v>16</v>
      </c>
      <c r="J7" s="380">
        <f t="shared" si="55"/>
        <v>0.16842105263157894</v>
      </c>
      <c r="K7" s="249">
        <f>'BDD Clips brute'!H13</f>
        <v>71</v>
      </c>
      <c r="L7" s="380">
        <f t="shared" si="56"/>
        <v>0.74736842105263157</v>
      </c>
      <c r="M7" s="250">
        <f>'BDD Clips brute'!I13</f>
        <v>15</v>
      </c>
      <c r="N7" s="380">
        <f t="shared" si="21"/>
        <v>0.15789473684210525</v>
      </c>
      <c r="O7" s="246">
        <f>'BDD Clips brute'!J13</f>
        <v>12</v>
      </c>
      <c r="P7" s="363">
        <f t="shared" si="21"/>
        <v>0.12631578947368421</v>
      </c>
      <c r="Q7" s="247">
        <f>'BDD Clips brute'!K13</f>
        <v>0</v>
      </c>
      <c r="R7" s="388">
        <f t="shared" ref="R7" si="107">Q7/$D7</f>
        <v>0</v>
      </c>
      <c r="S7" s="247">
        <f>'BDD Clips brute'!L13</f>
        <v>0</v>
      </c>
      <c r="T7" s="388">
        <f t="shared" ref="T7" si="108">S7/$D7</f>
        <v>0</v>
      </c>
      <c r="U7" s="247">
        <f>'BDD Clips brute'!M13</f>
        <v>0</v>
      </c>
      <c r="V7" s="388">
        <f t="shared" ref="V7" si="109">U7/$D7</f>
        <v>0</v>
      </c>
      <c r="W7" s="247">
        <f>'BDD Clips brute'!N13</f>
        <v>1</v>
      </c>
      <c r="X7" s="388">
        <f t="shared" ref="X7" si="110">W7/$D7</f>
        <v>1.0526315789473684E-2</v>
      </c>
      <c r="Y7" s="247">
        <f>'BDD Clips brute'!O13</f>
        <v>0</v>
      </c>
      <c r="Z7" s="388">
        <f t="shared" ref="Z7" si="111">Y7/$D7</f>
        <v>0</v>
      </c>
      <c r="AA7" s="247">
        <f>'BDD Clips brute'!P13</f>
        <v>2</v>
      </c>
      <c r="AB7" s="388">
        <f t="shared" ref="AB7" si="112">AA7/$D7</f>
        <v>2.1052631578947368E-2</v>
      </c>
      <c r="AC7" s="247">
        <f>'BDD Clips brute'!Q13</f>
        <v>0</v>
      </c>
      <c r="AD7" s="388">
        <f t="shared" ref="AD7" si="113">AC7/$D7</f>
        <v>0</v>
      </c>
      <c r="AE7" s="247">
        <f>'BDD Clips brute'!R13</f>
        <v>0</v>
      </c>
      <c r="AF7" s="388">
        <f t="shared" ref="AF7" si="114">AE7/$D7</f>
        <v>0</v>
      </c>
      <c r="AG7" s="247">
        <f>'BDD Clips brute'!S13</f>
        <v>3</v>
      </c>
      <c r="AH7" s="368">
        <f t="shared" ref="AH7" si="115">AG7/$D7</f>
        <v>3.1578947368421054E-2</v>
      </c>
      <c r="AI7" s="248">
        <f>'BDD Clips brute'!T13</f>
        <v>77</v>
      </c>
      <c r="AJ7" s="380">
        <f t="shared" ref="AJ7" si="116">AI7/$D7</f>
        <v>0.81052631578947365</v>
      </c>
      <c r="AK7" s="246">
        <f>'BDD Clips brute'!U13</f>
        <v>8</v>
      </c>
      <c r="AL7" s="363">
        <f t="shared" ref="AL7" si="117">AK7/$D7</f>
        <v>8.4210526315789472E-2</v>
      </c>
      <c r="AM7" s="247">
        <f>'BDD Clips brute'!V13</f>
        <v>1</v>
      </c>
      <c r="AN7" s="368">
        <f t="shared" ref="AN7" si="118">AM7/$D7</f>
        <v>1.0526315789473684E-2</v>
      </c>
      <c r="AO7" s="251">
        <f>'BDD Clips brute'!W13</f>
        <v>86</v>
      </c>
      <c r="AP7" s="380">
        <f t="shared" ref="AP7" si="119">AO7/$D7</f>
        <v>0.90526315789473688</v>
      </c>
      <c r="AQ7" s="245">
        <f>'BDD Clips brute'!X13</f>
        <v>68</v>
      </c>
      <c r="AR7" s="252">
        <f>'BDD Clips brute'!Y13</f>
        <v>26</v>
      </c>
      <c r="AS7" s="363">
        <f t="shared" si="70"/>
        <v>0.38235294117647056</v>
      </c>
      <c r="AT7" s="253">
        <f>'BDD Clips brute'!Z13</f>
        <v>33</v>
      </c>
      <c r="AU7" s="368">
        <f t="shared" si="70"/>
        <v>0.48529411764705882</v>
      </c>
      <c r="AV7" s="254">
        <f>'BDD Clips brute'!AA13</f>
        <v>7</v>
      </c>
      <c r="AW7" s="398">
        <f t="shared" ref="AW7" si="120">AV7/$AQ7</f>
        <v>0.10294117647058823</v>
      </c>
      <c r="AX7" s="245">
        <f>'BDD Clips brute'!AB13</f>
        <v>38</v>
      </c>
      <c r="AY7" s="255">
        <f>'BDD Clips brute'!AC13</f>
        <v>25</v>
      </c>
      <c r="AZ7" s="252">
        <f>'BDD Clips brute'!AD13</f>
        <v>15</v>
      </c>
      <c r="BA7" s="380">
        <f t="shared" si="72"/>
        <v>0.6</v>
      </c>
      <c r="BB7" s="254">
        <f>'BDD Clips brute'!AE13</f>
        <v>10</v>
      </c>
      <c r="BC7" s="380">
        <f t="shared" si="72"/>
        <v>0.4</v>
      </c>
      <c r="BD7" s="256">
        <f>'BDD Clips brute'!AF13</f>
        <v>148</v>
      </c>
      <c r="BE7" s="257">
        <f>'BDD Clips brute'!AG13</f>
        <v>126</v>
      </c>
      <c r="BF7" s="363">
        <f t="shared" si="73"/>
        <v>0.85135135135135132</v>
      </c>
      <c r="BG7" s="258">
        <f>'BDD Clips brute'!AH13</f>
        <v>2</v>
      </c>
      <c r="BH7" s="368">
        <f t="shared" si="35"/>
        <v>1.3513513513513514E-2</v>
      </c>
      <c r="BI7" s="259">
        <f>'BDD Clips brute'!AI13</f>
        <v>20</v>
      </c>
      <c r="BJ7" s="380">
        <f t="shared" si="36"/>
        <v>0.13513513513513514</v>
      </c>
      <c r="BK7" s="257">
        <f>'BDD Clips brute'!AJ13</f>
        <v>107</v>
      </c>
      <c r="BL7" s="380">
        <f t="shared" si="36"/>
        <v>0.72297297297297303</v>
      </c>
      <c r="BM7" s="260">
        <f>'BDD Clips brute'!AK13</f>
        <v>25</v>
      </c>
      <c r="BN7" s="380">
        <f t="shared" ref="BN7" si="121">BM7/$BD7</f>
        <v>0.16891891891891891</v>
      </c>
      <c r="BO7" s="257">
        <f>'BDD Clips brute'!AL13</f>
        <v>15</v>
      </c>
      <c r="BP7" s="363">
        <f t="shared" ref="BP7" si="122">BO7/$BD7</f>
        <v>0.10135135135135136</v>
      </c>
      <c r="BQ7" s="258">
        <f>'BDD Clips brute'!AM13</f>
        <v>0</v>
      </c>
      <c r="BR7" s="388">
        <f t="shared" ref="BR7" si="123">BQ7/$BD7</f>
        <v>0</v>
      </c>
      <c r="BS7" s="258">
        <f>'BDD Clips brute'!AN13</f>
        <v>0</v>
      </c>
      <c r="BT7" s="388">
        <f t="shared" ref="BT7" si="124">BS7/$BD7</f>
        <v>0</v>
      </c>
      <c r="BU7" s="258">
        <f>'BDD Clips brute'!AO13</f>
        <v>0</v>
      </c>
      <c r="BV7" s="388">
        <f t="shared" ref="BV7" si="125">BU7/$BD7</f>
        <v>0</v>
      </c>
      <c r="BW7" s="258">
        <f>'BDD Clips brute'!AP13</f>
        <v>1</v>
      </c>
      <c r="BX7" s="388">
        <f t="shared" ref="BX7" si="126">BW7/$BD7</f>
        <v>6.7567567567567571E-3</v>
      </c>
      <c r="BY7" s="258">
        <f>'BDD Clips brute'!AQ13</f>
        <v>0</v>
      </c>
      <c r="BZ7" s="388">
        <f t="shared" ref="BZ7" si="127">BY7/$BD7</f>
        <v>0</v>
      </c>
      <c r="CA7" s="258">
        <f>'BDD Clips brute'!AR13</f>
        <v>3</v>
      </c>
      <c r="CB7" s="388">
        <f t="shared" ref="CB7" si="128">CA7/$BD7</f>
        <v>2.0270270270270271E-2</v>
      </c>
      <c r="CC7" s="258">
        <f>'BDD Clips brute'!AS13</f>
        <v>0</v>
      </c>
      <c r="CD7" s="388">
        <f t="shared" ref="CD7:CF7" si="129">CC7/$BD7</f>
        <v>0</v>
      </c>
      <c r="CE7" s="258">
        <f>'BDD Clips brute'!AT13</f>
        <v>0</v>
      </c>
      <c r="CF7" s="388">
        <f t="shared" si="129"/>
        <v>0</v>
      </c>
      <c r="CG7" s="258">
        <f>'BDD Clips brute'!AU13</f>
        <v>3</v>
      </c>
      <c r="CH7" s="368">
        <f t="shared" ref="CH7" si="130">CG7/$BD7</f>
        <v>2.0270270270270271E-2</v>
      </c>
      <c r="CI7" s="259">
        <f>'BDD Clips brute'!AV13</f>
        <v>126</v>
      </c>
      <c r="CJ7" s="380">
        <f t="shared" ref="CJ7" si="131">CI7/$BD7</f>
        <v>0.85135135135135132</v>
      </c>
      <c r="CK7" s="257">
        <f>'BDD Clips brute'!AW13</f>
        <v>19</v>
      </c>
      <c r="CL7" s="363">
        <f t="shared" ref="CL7" si="132">CK7/$BD7</f>
        <v>0.12837837837837837</v>
      </c>
      <c r="CM7" s="258">
        <f>'BDD Clips brute'!AX13</f>
        <v>1</v>
      </c>
      <c r="CN7" s="368">
        <f t="shared" ref="CN7" si="133">CM7/$BD7</f>
        <v>6.7567567567567571E-3</v>
      </c>
      <c r="CO7" s="259">
        <f>'BDD Clips brute'!AY13</f>
        <v>128</v>
      </c>
      <c r="CP7" s="380">
        <f t="shared" ref="CP7" si="134">CO7/$BD7</f>
        <v>0.86486486486486491</v>
      </c>
      <c r="CQ7" s="261">
        <f>'BDD Clips brute'!AZ13</f>
        <v>124</v>
      </c>
      <c r="CR7" s="406">
        <f t="shared" ref="CR7" si="135">CQ7/$BD7</f>
        <v>0.83783783783783783</v>
      </c>
      <c r="CS7" s="262">
        <f>'BDD Clips brute'!BA13</f>
        <v>20</v>
      </c>
      <c r="CT7" s="380">
        <f t="shared" ref="CT7" si="136">CS7/$BD7</f>
        <v>0.13513513513513514</v>
      </c>
      <c r="CU7" s="263">
        <f>'BDD Clips brute'!BB13</f>
        <v>80.299000000000007</v>
      </c>
      <c r="CV7" s="264">
        <f>'BDD Clips brute'!BC13</f>
        <v>67.423000000000002</v>
      </c>
      <c r="CW7" s="363">
        <f t="shared" si="90"/>
        <v>0.83964931070125404</v>
      </c>
      <c r="CX7" s="265">
        <f>'BDD Clips brute'!BD13</f>
        <v>0.998</v>
      </c>
      <c r="CY7" s="368">
        <f t="shared" si="90"/>
        <v>1.2428548300726035E-2</v>
      </c>
      <c r="CZ7" s="266">
        <f>'BDD Clips brute'!BE13</f>
        <v>11.878</v>
      </c>
      <c r="DA7" s="380">
        <f t="shared" ref="DA7" si="137">CZ7/$CU7</f>
        <v>0.1479221409980199</v>
      </c>
      <c r="DB7" s="264">
        <f>'BDD Clips brute'!BF13</f>
        <v>8.6270000000000007</v>
      </c>
      <c r="DC7" s="363">
        <f t="shared" ref="DC7" si="138">DB7/$CU7</f>
        <v>0.10743595810657668</v>
      </c>
      <c r="DD7" s="265">
        <f>'BDD Clips brute'!BG13</f>
        <v>0</v>
      </c>
      <c r="DE7" s="388">
        <f t="shared" ref="DE7" si="139">DD7/$CU7</f>
        <v>0</v>
      </c>
      <c r="DF7" s="265">
        <f>'BDD Clips brute'!BH13</f>
        <v>0</v>
      </c>
      <c r="DG7" s="388">
        <f t="shared" ref="DG7" si="140">DF7/$CU7</f>
        <v>0</v>
      </c>
      <c r="DH7" s="265">
        <f>'BDD Clips brute'!BI13</f>
        <v>0</v>
      </c>
      <c r="DI7" s="388">
        <f t="shared" ref="DI7" si="141">DH7/$CU7</f>
        <v>0</v>
      </c>
      <c r="DJ7" s="265">
        <f>'BDD Clips brute'!BJ13</f>
        <v>0.81899999999999995</v>
      </c>
      <c r="DK7" s="388">
        <f t="shared" ref="DK7" si="142">DJ7/$CU7</f>
        <v>1.0199379817930483E-2</v>
      </c>
      <c r="DL7" s="265">
        <f>'BDD Clips brute'!BK13</f>
        <v>0</v>
      </c>
      <c r="DM7" s="388">
        <f t="shared" ref="DM7" si="143">DL7/$CU7</f>
        <v>0</v>
      </c>
      <c r="DN7" s="265">
        <f>'BDD Clips brute'!BL13</f>
        <v>3.6739999999999999</v>
      </c>
      <c r="DO7" s="388">
        <f t="shared" ref="DO7" si="144">DN7/$CU7</f>
        <v>4.5753994445758971E-2</v>
      </c>
      <c r="DP7" s="265">
        <f>'BDD Clips brute'!BM13</f>
        <v>0</v>
      </c>
      <c r="DQ7" s="388">
        <f t="shared" ref="DQ7" si="145">DP7/$CU7</f>
        <v>0</v>
      </c>
      <c r="DR7" s="265">
        <f>'BDD Clips brute'!BN13</f>
        <v>0</v>
      </c>
      <c r="DS7" s="388">
        <f t="shared" ref="DS7" si="146">DR7/$CU7</f>
        <v>0</v>
      </c>
      <c r="DT7" s="265">
        <f>'BDD Clips brute'!BO13</f>
        <v>0.94499999999999995</v>
      </c>
      <c r="DU7" s="368">
        <f t="shared" ref="DU7" si="147">DT7/$CU7</f>
        <v>1.1768515174535173E-2</v>
      </c>
      <c r="DV7" s="266">
        <f>'BDD Clips brute'!BP13</f>
        <v>66.233999999999995</v>
      </c>
      <c r="DW7" s="380">
        <f t="shared" ref="DW7" si="148">DV7/$CU7</f>
        <v>0.82484215245519854</v>
      </c>
      <c r="DX7" s="267">
        <f>'BDD Clips brute'!BQ13</f>
        <v>10</v>
      </c>
      <c r="DY7" s="268">
        <f>'BDD Clips brute'!BR13</f>
        <v>1.762</v>
      </c>
      <c r="DZ7" s="269">
        <f>'BDD Clips brute'!BS13</f>
        <v>0</v>
      </c>
      <c r="EA7" s="409">
        <f t="shared" si="103"/>
        <v>0</v>
      </c>
      <c r="EB7" s="270">
        <f>'BDD Clips brute'!BT13</f>
        <v>0</v>
      </c>
      <c r="EC7" s="413">
        <f t="shared" si="104"/>
        <v>0</v>
      </c>
      <c r="ED7" s="271">
        <f>'BDD Clips brute'!BU13</f>
        <v>57</v>
      </c>
      <c r="EE7" s="410">
        <f t="shared" si="105"/>
        <v>0.6</v>
      </c>
      <c r="EF7" s="272">
        <f>'BDD Clips brute'!BV13</f>
        <v>87</v>
      </c>
      <c r="EG7" s="406">
        <f t="shared" ref="EG7" si="149">EF7/$BD7</f>
        <v>0.58783783783783783</v>
      </c>
      <c r="EH7" s="273">
        <f>'BDD Clips brute'!BW13</f>
        <v>0</v>
      </c>
      <c r="EI7" s="274">
        <f>'BDD Clips brute'!BX13</f>
        <v>273</v>
      </c>
      <c r="EJ7" s="272">
        <f>'BDD Clips brute'!BY13</f>
        <v>931</v>
      </c>
      <c r="EK7" s="275">
        <f>'BDD Clips brute'!BZ13</f>
        <v>0.3800115740740741</v>
      </c>
    </row>
    <row r="8" spans="1:142" x14ac:dyDescent="0.25">
      <c r="A8" s="242">
        <f>'BDD Clips brute'!A14</f>
        <v>4</v>
      </c>
      <c r="B8" s="243" t="str">
        <f>'BDD Clips brute'!B14</f>
        <v>1 Chaînes numériques hertziennes</v>
      </c>
      <c r="C8" s="244" t="str">
        <f>'BDD Clips brute'!C14</f>
        <v>Canal Plus</v>
      </c>
      <c r="D8" s="245">
        <f>'BDD Clips brute'!D14</f>
        <v>2</v>
      </c>
      <c r="E8" s="246">
        <f>'BDD Clips brute'!E14</f>
        <v>2</v>
      </c>
      <c r="F8" s="363">
        <f t="shared" si="53"/>
        <v>1</v>
      </c>
      <c r="G8" s="247">
        <f>'BDD Clips brute'!F14</f>
        <v>0</v>
      </c>
      <c r="H8" s="368">
        <f t="shared" si="54"/>
        <v>0</v>
      </c>
      <c r="I8" s="248">
        <f>'BDD Clips brute'!G14</f>
        <v>0</v>
      </c>
      <c r="J8" s="380">
        <f t="shared" si="55"/>
        <v>0</v>
      </c>
      <c r="K8" s="249">
        <f>'BDD Clips brute'!H14</f>
        <v>1</v>
      </c>
      <c r="L8" s="380">
        <f t="shared" si="56"/>
        <v>0.5</v>
      </c>
      <c r="M8" s="250">
        <f>'BDD Clips brute'!I14</f>
        <v>0</v>
      </c>
      <c r="N8" s="380">
        <f t="shared" si="21"/>
        <v>0</v>
      </c>
      <c r="O8" s="246">
        <f>'BDD Clips brute'!J14</f>
        <v>0</v>
      </c>
      <c r="P8" s="363">
        <f t="shared" si="21"/>
        <v>0</v>
      </c>
      <c r="Q8" s="247">
        <f>'BDD Clips brute'!K14</f>
        <v>0</v>
      </c>
      <c r="R8" s="388">
        <f t="shared" ref="R8" si="150">Q8/$D8</f>
        <v>0</v>
      </c>
      <c r="S8" s="247">
        <f>'BDD Clips brute'!L14</f>
        <v>0</v>
      </c>
      <c r="T8" s="388">
        <f t="shared" ref="T8" si="151">S8/$D8</f>
        <v>0</v>
      </c>
      <c r="U8" s="247">
        <f>'BDD Clips brute'!M14</f>
        <v>0</v>
      </c>
      <c r="V8" s="388">
        <f t="shared" ref="V8" si="152">U8/$D8</f>
        <v>0</v>
      </c>
      <c r="W8" s="247">
        <f>'BDD Clips brute'!N14</f>
        <v>0</v>
      </c>
      <c r="X8" s="388">
        <f t="shared" ref="X8" si="153">W8/$D8</f>
        <v>0</v>
      </c>
      <c r="Y8" s="247">
        <f>'BDD Clips brute'!O14</f>
        <v>0</v>
      </c>
      <c r="Z8" s="388">
        <f t="shared" ref="Z8" si="154">Y8/$D8</f>
        <v>0</v>
      </c>
      <c r="AA8" s="247">
        <f>'BDD Clips brute'!P14</f>
        <v>0</v>
      </c>
      <c r="AB8" s="388">
        <f t="shared" ref="AB8" si="155">AA8/$D8</f>
        <v>0</v>
      </c>
      <c r="AC8" s="247">
        <f>'BDD Clips brute'!Q14</f>
        <v>0</v>
      </c>
      <c r="AD8" s="388">
        <f t="shared" ref="AD8" si="156">AC8/$D8</f>
        <v>0</v>
      </c>
      <c r="AE8" s="247">
        <f>'BDD Clips brute'!R14</f>
        <v>0</v>
      </c>
      <c r="AF8" s="388">
        <f t="shared" ref="AF8" si="157">AE8/$D8</f>
        <v>0</v>
      </c>
      <c r="AG8" s="247">
        <f>'BDD Clips brute'!S14</f>
        <v>0</v>
      </c>
      <c r="AH8" s="368">
        <f t="shared" ref="AH8" si="158">AG8/$D8</f>
        <v>0</v>
      </c>
      <c r="AI8" s="248">
        <f>'BDD Clips brute'!T14</f>
        <v>2</v>
      </c>
      <c r="AJ8" s="380">
        <f t="shared" ref="AJ8" si="159">AI8/$D8</f>
        <v>1</v>
      </c>
      <c r="AK8" s="246">
        <f>'BDD Clips brute'!U14</f>
        <v>0</v>
      </c>
      <c r="AL8" s="363">
        <f t="shared" ref="AL8" si="160">AK8/$D8</f>
        <v>0</v>
      </c>
      <c r="AM8" s="247">
        <f>'BDD Clips brute'!V14</f>
        <v>1</v>
      </c>
      <c r="AN8" s="368">
        <f t="shared" ref="AN8" si="161">AM8/$D8</f>
        <v>0.5</v>
      </c>
      <c r="AO8" s="251">
        <f>'BDD Clips brute'!W14</f>
        <v>1</v>
      </c>
      <c r="AP8" s="380">
        <f t="shared" ref="AP8" si="162">AO8/$D8</f>
        <v>0.5</v>
      </c>
      <c r="AQ8" s="245">
        <f>'BDD Clips brute'!X14</f>
        <v>2</v>
      </c>
      <c r="AR8" s="252">
        <f>'BDD Clips brute'!Y14</f>
        <v>0</v>
      </c>
      <c r="AS8" s="363">
        <f t="shared" si="70"/>
        <v>0</v>
      </c>
      <c r="AT8" s="253">
        <f>'BDD Clips brute'!Z14</f>
        <v>1</v>
      </c>
      <c r="AU8" s="368">
        <f t="shared" si="70"/>
        <v>0.5</v>
      </c>
      <c r="AV8" s="254">
        <f>'BDD Clips brute'!AA14</f>
        <v>1</v>
      </c>
      <c r="AW8" s="398">
        <f t="shared" ref="AW8" si="163">AV8/$AQ8</f>
        <v>0.5</v>
      </c>
      <c r="AX8" s="245">
        <f>'BDD Clips brute'!AB14</f>
        <v>0</v>
      </c>
      <c r="AY8" s="255">
        <f>'BDD Clips brute'!AC14</f>
        <v>1</v>
      </c>
      <c r="AZ8" s="252">
        <f>'BDD Clips brute'!AD14</f>
        <v>1</v>
      </c>
      <c r="BA8" s="380">
        <f t="shared" si="72"/>
        <v>1</v>
      </c>
      <c r="BB8" s="254">
        <f>'BDD Clips brute'!AE14</f>
        <v>0</v>
      </c>
      <c r="BC8" s="380">
        <f t="shared" si="72"/>
        <v>0</v>
      </c>
      <c r="BD8" s="256">
        <f>'BDD Clips brute'!AF14</f>
        <v>3</v>
      </c>
      <c r="BE8" s="257">
        <f>'BDD Clips brute'!AG14</f>
        <v>3</v>
      </c>
      <c r="BF8" s="363">
        <f t="shared" si="73"/>
        <v>1</v>
      </c>
      <c r="BG8" s="258">
        <f>'BDD Clips brute'!AH14</f>
        <v>0</v>
      </c>
      <c r="BH8" s="368">
        <f t="shared" si="35"/>
        <v>0</v>
      </c>
      <c r="BI8" s="259">
        <f>'BDD Clips brute'!AI14</f>
        <v>0</v>
      </c>
      <c r="BJ8" s="380">
        <f t="shared" si="36"/>
        <v>0</v>
      </c>
      <c r="BK8" s="257">
        <f>'BDD Clips brute'!AJ14</f>
        <v>1</v>
      </c>
      <c r="BL8" s="380">
        <f t="shared" si="36"/>
        <v>0.33333333333333331</v>
      </c>
      <c r="BM8" s="260">
        <f>'BDD Clips brute'!AK14</f>
        <v>0</v>
      </c>
      <c r="BN8" s="380">
        <f t="shared" ref="BN8" si="164">BM8/$BD8</f>
        <v>0</v>
      </c>
      <c r="BO8" s="257">
        <f>'BDD Clips brute'!AL14</f>
        <v>0</v>
      </c>
      <c r="BP8" s="363">
        <f t="shared" ref="BP8" si="165">BO8/$BD8</f>
        <v>0</v>
      </c>
      <c r="BQ8" s="258">
        <f>'BDD Clips brute'!AM14</f>
        <v>0</v>
      </c>
      <c r="BR8" s="388">
        <f t="shared" ref="BR8" si="166">BQ8/$BD8</f>
        <v>0</v>
      </c>
      <c r="BS8" s="258">
        <f>'BDD Clips brute'!AN14</f>
        <v>0</v>
      </c>
      <c r="BT8" s="388">
        <f t="shared" ref="BT8" si="167">BS8/$BD8</f>
        <v>0</v>
      </c>
      <c r="BU8" s="258">
        <f>'BDD Clips brute'!AO14</f>
        <v>0</v>
      </c>
      <c r="BV8" s="388">
        <f t="shared" ref="BV8" si="168">BU8/$BD8</f>
        <v>0</v>
      </c>
      <c r="BW8" s="258">
        <f>'BDD Clips brute'!AP14</f>
        <v>0</v>
      </c>
      <c r="BX8" s="388">
        <f t="shared" ref="BX8" si="169">BW8/$BD8</f>
        <v>0</v>
      </c>
      <c r="BY8" s="258">
        <f>'BDD Clips brute'!AQ14</f>
        <v>0</v>
      </c>
      <c r="BZ8" s="388">
        <f t="shared" ref="BZ8" si="170">BY8/$BD8</f>
        <v>0</v>
      </c>
      <c r="CA8" s="258">
        <f>'BDD Clips brute'!AR14</f>
        <v>0</v>
      </c>
      <c r="CB8" s="388">
        <f t="shared" ref="CB8" si="171">CA8/$BD8</f>
        <v>0</v>
      </c>
      <c r="CC8" s="258">
        <f>'BDD Clips brute'!AS14</f>
        <v>0</v>
      </c>
      <c r="CD8" s="388">
        <f t="shared" ref="CD8:CF8" si="172">CC8/$BD8</f>
        <v>0</v>
      </c>
      <c r="CE8" s="258">
        <f>'BDD Clips brute'!AT14</f>
        <v>0</v>
      </c>
      <c r="CF8" s="388">
        <f t="shared" si="172"/>
        <v>0</v>
      </c>
      <c r="CG8" s="258">
        <f>'BDD Clips brute'!AU14</f>
        <v>0</v>
      </c>
      <c r="CH8" s="368">
        <f t="shared" ref="CH8" si="173">CG8/$BD8</f>
        <v>0</v>
      </c>
      <c r="CI8" s="259">
        <f>'BDD Clips brute'!AV14</f>
        <v>3</v>
      </c>
      <c r="CJ8" s="380">
        <f t="shared" ref="CJ8" si="174">CI8/$BD8</f>
        <v>1</v>
      </c>
      <c r="CK8" s="257">
        <f>'BDD Clips brute'!AW14</f>
        <v>0</v>
      </c>
      <c r="CL8" s="363">
        <f t="shared" ref="CL8" si="175">CK8/$BD8</f>
        <v>0</v>
      </c>
      <c r="CM8" s="258">
        <f>'BDD Clips brute'!AX14</f>
        <v>2</v>
      </c>
      <c r="CN8" s="368">
        <f t="shared" ref="CN8" si="176">CM8/$BD8</f>
        <v>0.66666666666666663</v>
      </c>
      <c r="CO8" s="259">
        <f>'BDD Clips brute'!AY14</f>
        <v>1</v>
      </c>
      <c r="CP8" s="380">
        <f t="shared" ref="CP8" si="177">CO8/$BD8</f>
        <v>0.33333333333333331</v>
      </c>
      <c r="CQ8" s="261">
        <f>'BDD Clips brute'!AZ14</f>
        <v>1</v>
      </c>
      <c r="CR8" s="406">
        <f t="shared" ref="CR8" si="178">CQ8/$BD8</f>
        <v>0.33333333333333331</v>
      </c>
      <c r="CS8" s="262">
        <f>'BDD Clips brute'!BA14</f>
        <v>0</v>
      </c>
      <c r="CT8" s="380">
        <f t="shared" ref="CT8" si="179">CS8/$BD8</f>
        <v>0</v>
      </c>
      <c r="CU8" s="263">
        <f>'BDD Clips brute'!BB14</f>
        <v>1.7000000000000001E-2</v>
      </c>
      <c r="CV8" s="264">
        <f>'BDD Clips brute'!BC14</f>
        <v>1.7000000000000001E-2</v>
      </c>
      <c r="CW8" s="363">
        <f t="shared" si="90"/>
        <v>1</v>
      </c>
      <c r="CX8" s="265">
        <f>'BDD Clips brute'!BD14</f>
        <v>0</v>
      </c>
      <c r="CY8" s="368">
        <f t="shared" si="90"/>
        <v>0</v>
      </c>
      <c r="CZ8" s="266">
        <f>'BDD Clips brute'!BE14</f>
        <v>0</v>
      </c>
      <c r="DA8" s="380">
        <f t="shared" ref="DA8" si="180">CZ8/$CU8</f>
        <v>0</v>
      </c>
      <c r="DB8" s="264">
        <f>'BDD Clips brute'!BF14</f>
        <v>0</v>
      </c>
      <c r="DC8" s="363">
        <f t="shared" ref="DC8" si="181">DB8/$CU8</f>
        <v>0</v>
      </c>
      <c r="DD8" s="265">
        <f>'BDD Clips brute'!BG14</f>
        <v>0</v>
      </c>
      <c r="DE8" s="388">
        <f t="shared" ref="DE8" si="182">DD8/$CU8</f>
        <v>0</v>
      </c>
      <c r="DF8" s="265">
        <f>'BDD Clips brute'!BH14</f>
        <v>0</v>
      </c>
      <c r="DG8" s="388">
        <f t="shared" ref="DG8" si="183">DF8/$CU8</f>
        <v>0</v>
      </c>
      <c r="DH8" s="265">
        <f>'BDD Clips brute'!BI14</f>
        <v>0</v>
      </c>
      <c r="DI8" s="388">
        <f t="shared" ref="DI8" si="184">DH8/$CU8</f>
        <v>0</v>
      </c>
      <c r="DJ8" s="265">
        <f>'BDD Clips brute'!BJ14</f>
        <v>0</v>
      </c>
      <c r="DK8" s="388">
        <f t="shared" ref="DK8" si="185">DJ8/$CU8</f>
        <v>0</v>
      </c>
      <c r="DL8" s="265">
        <f>'BDD Clips brute'!BK14</f>
        <v>0</v>
      </c>
      <c r="DM8" s="388">
        <f t="shared" ref="DM8" si="186">DL8/$CU8</f>
        <v>0</v>
      </c>
      <c r="DN8" s="265">
        <f>'BDD Clips brute'!BL14</f>
        <v>0</v>
      </c>
      <c r="DO8" s="388">
        <f t="shared" ref="DO8" si="187">DN8/$CU8</f>
        <v>0</v>
      </c>
      <c r="DP8" s="265">
        <f>'BDD Clips brute'!BM14</f>
        <v>0</v>
      </c>
      <c r="DQ8" s="388">
        <f t="shared" ref="DQ8" si="188">DP8/$CU8</f>
        <v>0</v>
      </c>
      <c r="DR8" s="265">
        <f>'BDD Clips brute'!BN14</f>
        <v>0</v>
      </c>
      <c r="DS8" s="388">
        <f t="shared" ref="DS8" si="189">DR8/$CU8</f>
        <v>0</v>
      </c>
      <c r="DT8" s="265">
        <f>'BDD Clips brute'!BO14</f>
        <v>0</v>
      </c>
      <c r="DU8" s="368">
        <f t="shared" ref="DU8" si="190">DT8/$CU8</f>
        <v>0</v>
      </c>
      <c r="DV8" s="266">
        <f>'BDD Clips brute'!BP14</f>
        <v>1.7000000000000001E-2</v>
      </c>
      <c r="DW8" s="380">
        <f t="shared" ref="DW8" si="191">DV8/$CU8</f>
        <v>1</v>
      </c>
      <c r="DX8" s="267">
        <f>'BDD Clips brute'!BQ14</f>
        <v>1</v>
      </c>
      <c r="DY8" s="268">
        <f>'BDD Clips brute'!BR14</f>
        <v>1.0999999999999999E-2</v>
      </c>
      <c r="DZ8" s="269">
        <f>'BDD Clips brute'!BS14</f>
        <v>0</v>
      </c>
      <c r="EA8" s="409">
        <f t="shared" si="103"/>
        <v>0</v>
      </c>
      <c r="EB8" s="270">
        <f>'BDD Clips brute'!BT14</f>
        <v>0</v>
      </c>
      <c r="EC8" s="413">
        <f t="shared" si="104"/>
        <v>0</v>
      </c>
      <c r="ED8" s="271">
        <f>'BDD Clips brute'!BU14</f>
        <v>1</v>
      </c>
      <c r="EE8" s="410">
        <f t="shared" si="105"/>
        <v>0.5</v>
      </c>
      <c r="EF8" s="272">
        <f>'BDD Clips brute'!BV14</f>
        <v>2</v>
      </c>
      <c r="EG8" s="406">
        <f t="shared" ref="EG8" si="192">EF8/$BD8</f>
        <v>0.66666666666666663</v>
      </c>
      <c r="EH8" s="273">
        <f>'BDD Clips brute'!BW14</f>
        <v>0</v>
      </c>
      <c r="EI8" s="274">
        <f>'BDD Clips brute'!BX14</f>
        <v>65</v>
      </c>
      <c r="EJ8" s="272">
        <f>'BDD Clips brute'!BY14</f>
        <v>203</v>
      </c>
      <c r="EK8" s="275">
        <f>'BDD Clips brute'!BZ14</f>
        <v>7.3194444444444451E-2</v>
      </c>
    </row>
    <row r="9" spans="1:142" x14ac:dyDescent="0.25">
      <c r="A9" s="276">
        <f>'BDD Clips brute'!A15</f>
        <v>5</v>
      </c>
      <c r="B9" s="243" t="str">
        <f>'BDD Clips brute'!B15</f>
        <v>1 Chaînes numériques hertziennes</v>
      </c>
      <c r="C9" s="244" t="str">
        <f>'BDD Clips brute'!C15</f>
        <v>ARTE</v>
      </c>
      <c r="D9" s="245">
        <f>'BDD Clips brute'!D15</f>
        <v>4</v>
      </c>
      <c r="E9" s="246">
        <f>'BDD Clips brute'!E15</f>
        <v>0</v>
      </c>
      <c r="F9" s="363">
        <f t="shared" si="53"/>
        <v>0</v>
      </c>
      <c r="G9" s="247">
        <f>'BDD Clips brute'!F15</f>
        <v>0</v>
      </c>
      <c r="H9" s="368">
        <f t="shared" si="54"/>
        <v>0</v>
      </c>
      <c r="I9" s="248">
        <f>'BDD Clips brute'!G15</f>
        <v>4</v>
      </c>
      <c r="J9" s="380">
        <f t="shared" si="55"/>
        <v>1</v>
      </c>
      <c r="K9" s="249">
        <f>'BDD Clips brute'!H15</f>
        <v>1</v>
      </c>
      <c r="L9" s="380">
        <f t="shared" si="56"/>
        <v>0.25</v>
      </c>
      <c r="M9" s="250">
        <f>'BDD Clips brute'!I15</f>
        <v>2</v>
      </c>
      <c r="N9" s="380">
        <f t="shared" si="21"/>
        <v>0.5</v>
      </c>
      <c r="O9" s="246">
        <f>'BDD Clips brute'!J15</f>
        <v>0</v>
      </c>
      <c r="P9" s="363">
        <f t="shared" si="21"/>
        <v>0</v>
      </c>
      <c r="Q9" s="247">
        <f>'BDD Clips brute'!K15</f>
        <v>0</v>
      </c>
      <c r="R9" s="388">
        <f t="shared" ref="R9" si="193">Q9/$D9</f>
        <v>0</v>
      </c>
      <c r="S9" s="247">
        <f>'BDD Clips brute'!L15</f>
        <v>0</v>
      </c>
      <c r="T9" s="388">
        <f t="shared" ref="T9" si="194">S9/$D9</f>
        <v>0</v>
      </c>
      <c r="U9" s="247">
        <f>'BDD Clips brute'!M15</f>
        <v>0</v>
      </c>
      <c r="V9" s="388">
        <f t="shared" ref="V9" si="195">U9/$D9</f>
        <v>0</v>
      </c>
      <c r="W9" s="247">
        <f>'BDD Clips brute'!N15</f>
        <v>0</v>
      </c>
      <c r="X9" s="388">
        <f t="shared" ref="X9" si="196">W9/$D9</f>
        <v>0</v>
      </c>
      <c r="Y9" s="247">
        <f>'BDD Clips brute'!O15</f>
        <v>0</v>
      </c>
      <c r="Z9" s="388">
        <f t="shared" ref="Z9" si="197">Y9/$D9</f>
        <v>0</v>
      </c>
      <c r="AA9" s="247">
        <f>'BDD Clips brute'!P15</f>
        <v>0</v>
      </c>
      <c r="AB9" s="388">
        <f t="shared" ref="AB9" si="198">AA9/$D9</f>
        <v>0</v>
      </c>
      <c r="AC9" s="247">
        <f>'BDD Clips brute'!Q15</f>
        <v>0</v>
      </c>
      <c r="AD9" s="388">
        <f t="shared" ref="AD9" si="199">AC9/$D9</f>
        <v>0</v>
      </c>
      <c r="AE9" s="247">
        <f>'BDD Clips brute'!R15</f>
        <v>0</v>
      </c>
      <c r="AF9" s="388">
        <f t="shared" ref="AF9" si="200">AE9/$D9</f>
        <v>0</v>
      </c>
      <c r="AG9" s="247">
        <f>'BDD Clips brute'!S15</f>
        <v>3</v>
      </c>
      <c r="AH9" s="368">
        <f t="shared" ref="AH9" si="201">AG9/$D9</f>
        <v>0.75</v>
      </c>
      <c r="AI9" s="248">
        <f>'BDD Clips brute'!T15</f>
        <v>1</v>
      </c>
      <c r="AJ9" s="380">
        <f t="shared" ref="AJ9" si="202">AI9/$D9</f>
        <v>0.25</v>
      </c>
      <c r="AK9" s="246">
        <f>'BDD Clips brute'!U15</f>
        <v>0</v>
      </c>
      <c r="AL9" s="363">
        <f t="shared" ref="AL9" si="203">AK9/$D9</f>
        <v>0</v>
      </c>
      <c r="AM9" s="247">
        <f>'BDD Clips brute'!V15</f>
        <v>0</v>
      </c>
      <c r="AN9" s="368">
        <f t="shared" ref="AN9" si="204">AM9/$D9</f>
        <v>0</v>
      </c>
      <c r="AO9" s="251">
        <f>'BDD Clips brute'!W15</f>
        <v>4</v>
      </c>
      <c r="AP9" s="380">
        <f t="shared" ref="AP9" si="205">AO9/$D9</f>
        <v>1</v>
      </c>
      <c r="AQ9" s="245">
        <f>'BDD Clips brute'!X15</f>
        <v>4</v>
      </c>
      <c r="AR9" s="252">
        <f>'BDD Clips brute'!Y15</f>
        <v>0</v>
      </c>
      <c r="AS9" s="363">
        <f t="shared" si="70"/>
        <v>0</v>
      </c>
      <c r="AT9" s="253">
        <f>'BDD Clips brute'!Z15</f>
        <v>4</v>
      </c>
      <c r="AU9" s="368">
        <f t="shared" si="70"/>
        <v>1</v>
      </c>
      <c r="AV9" s="254">
        <f>'BDD Clips brute'!AA15</f>
        <v>0</v>
      </c>
      <c r="AW9" s="398">
        <f t="shared" ref="AW9" si="206">AV9/$AQ9</f>
        <v>0</v>
      </c>
      <c r="AX9" s="245">
        <f>'BDD Clips brute'!AB15</f>
        <v>0</v>
      </c>
      <c r="AY9" s="255">
        <f>'BDD Clips brute'!AC15</f>
        <v>4</v>
      </c>
      <c r="AZ9" s="252">
        <f>'BDD Clips brute'!AD15</f>
        <v>3</v>
      </c>
      <c r="BA9" s="380">
        <f t="shared" si="72"/>
        <v>0.75</v>
      </c>
      <c r="BB9" s="254">
        <f>'BDD Clips brute'!AE15</f>
        <v>1</v>
      </c>
      <c r="BC9" s="380">
        <f t="shared" si="72"/>
        <v>0.25</v>
      </c>
      <c r="BD9" s="256">
        <f>'BDD Clips brute'!AF15</f>
        <v>7</v>
      </c>
      <c r="BE9" s="257">
        <f>'BDD Clips brute'!AG15</f>
        <v>0</v>
      </c>
      <c r="BF9" s="363">
        <f t="shared" si="73"/>
        <v>0</v>
      </c>
      <c r="BG9" s="258">
        <f>'BDD Clips brute'!AH15</f>
        <v>0</v>
      </c>
      <c r="BH9" s="368">
        <f t="shared" si="35"/>
        <v>0</v>
      </c>
      <c r="BI9" s="259">
        <f>'BDD Clips brute'!AI15</f>
        <v>7</v>
      </c>
      <c r="BJ9" s="380">
        <f t="shared" si="36"/>
        <v>1</v>
      </c>
      <c r="BK9" s="257">
        <f>'BDD Clips brute'!AJ15</f>
        <v>1</v>
      </c>
      <c r="BL9" s="380">
        <f t="shared" si="36"/>
        <v>0.14285714285714285</v>
      </c>
      <c r="BM9" s="260">
        <f>'BDD Clips brute'!AK15</f>
        <v>2</v>
      </c>
      <c r="BN9" s="380">
        <f t="shared" ref="BN9" si="207">BM9/$BD9</f>
        <v>0.2857142857142857</v>
      </c>
      <c r="BO9" s="257">
        <f>'BDD Clips brute'!AL15</f>
        <v>0</v>
      </c>
      <c r="BP9" s="363">
        <f t="shared" ref="BP9" si="208">BO9/$BD9</f>
        <v>0</v>
      </c>
      <c r="BQ9" s="258">
        <f>'BDD Clips brute'!AM15</f>
        <v>0</v>
      </c>
      <c r="BR9" s="388">
        <f t="shared" ref="BR9" si="209">BQ9/$BD9</f>
        <v>0</v>
      </c>
      <c r="BS9" s="258">
        <f>'BDD Clips brute'!AN15</f>
        <v>0</v>
      </c>
      <c r="BT9" s="388">
        <f t="shared" ref="BT9" si="210">BS9/$BD9</f>
        <v>0</v>
      </c>
      <c r="BU9" s="258">
        <f>'BDD Clips brute'!AO15</f>
        <v>0</v>
      </c>
      <c r="BV9" s="388">
        <f t="shared" ref="BV9" si="211">BU9/$BD9</f>
        <v>0</v>
      </c>
      <c r="BW9" s="258">
        <f>'BDD Clips brute'!AP15</f>
        <v>0</v>
      </c>
      <c r="BX9" s="388">
        <f t="shared" ref="BX9" si="212">BW9/$BD9</f>
        <v>0</v>
      </c>
      <c r="BY9" s="258">
        <f>'BDD Clips brute'!AQ15</f>
        <v>0</v>
      </c>
      <c r="BZ9" s="388">
        <f t="shared" ref="BZ9" si="213">BY9/$BD9</f>
        <v>0</v>
      </c>
      <c r="CA9" s="258">
        <f>'BDD Clips brute'!AR15</f>
        <v>0</v>
      </c>
      <c r="CB9" s="388">
        <f t="shared" ref="CB9" si="214">CA9/$BD9</f>
        <v>0</v>
      </c>
      <c r="CC9" s="258">
        <f>'BDD Clips brute'!AS15</f>
        <v>0</v>
      </c>
      <c r="CD9" s="388">
        <f t="shared" ref="CD9:CF9" si="215">CC9/$BD9</f>
        <v>0</v>
      </c>
      <c r="CE9" s="258">
        <f>'BDD Clips brute'!AT15</f>
        <v>0</v>
      </c>
      <c r="CF9" s="388">
        <f t="shared" si="215"/>
        <v>0</v>
      </c>
      <c r="CG9" s="258">
        <f>'BDD Clips brute'!AU15</f>
        <v>6</v>
      </c>
      <c r="CH9" s="368">
        <f t="shared" ref="CH9" si="216">CG9/$BD9</f>
        <v>0.8571428571428571</v>
      </c>
      <c r="CI9" s="259">
        <f>'BDD Clips brute'!AV15</f>
        <v>1</v>
      </c>
      <c r="CJ9" s="380">
        <f t="shared" ref="CJ9" si="217">CI9/$BD9</f>
        <v>0.14285714285714285</v>
      </c>
      <c r="CK9" s="257">
        <f>'BDD Clips brute'!AW15</f>
        <v>0</v>
      </c>
      <c r="CL9" s="363">
        <f t="shared" ref="CL9" si="218">CK9/$BD9</f>
        <v>0</v>
      </c>
      <c r="CM9" s="258">
        <f>'BDD Clips brute'!AX15</f>
        <v>0</v>
      </c>
      <c r="CN9" s="368">
        <f t="shared" ref="CN9" si="219">CM9/$BD9</f>
        <v>0</v>
      </c>
      <c r="CO9" s="259">
        <f>'BDD Clips brute'!AY15</f>
        <v>7</v>
      </c>
      <c r="CP9" s="380">
        <f t="shared" ref="CP9" si="220">CO9/$BD9</f>
        <v>1</v>
      </c>
      <c r="CQ9" s="261">
        <f>'BDD Clips brute'!AZ15</f>
        <v>6</v>
      </c>
      <c r="CR9" s="406">
        <f t="shared" ref="CR9" si="221">CQ9/$BD9</f>
        <v>0.8571428571428571</v>
      </c>
      <c r="CS9" s="262">
        <f>'BDD Clips brute'!BA15</f>
        <v>1</v>
      </c>
      <c r="CT9" s="380">
        <f t="shared" ref="CT9" si="222">CS9/$BD9</f>
        <v>0.14285714285714285</v>
      </c>
      <c r="CU9" s="263">
        <f>'BDD Clips brute'!BB15</f>
        <v>0.24299999999999999</v>
      </c>
      <c r="CV9" s="264">
        <f>'BDD Clips brute'!BC15</f>
        <v>0</v>
      </c>
      <c r="CW9" s="363">
        <f t="shared" si="90"/>
        <v>0</v>
      </c>
      <c r="CX9" s="265">
        <f>'BDD Clips brute'!BD15</f>
        <v>0</v>
      </c>
      <c r="CY9" s="368">
        <f t="shared" si="90"/>
        <v>0</v>
      </c>
      <c r="CZ9" s="266">
        <f>'BDD Clips brute'!BE15</f>
        <v>0.24299999999999999</v>
      </c>
      <c r="DA9" s="380">
        <f t="shared" ref="DA9" si="223">CZ9/$CU9</f>
        <v>1</v>
      </c>
      <c r="DB9" s="264">
        <f>'BDD Clips brute'!BF15</f>
        <v>0</v>
      </c>
      <c r="DC9" s="363">
        <f t="shared" ref="DC9" si="224">DB9/$CU9</f>
        <v>0</v>
      </c>
      <c r="DD9" s="265">
        <f>'BDD Clips brute'!BG15</f>
        <v>0</v>
      </c>
      <c r="DE9" s="388">
        <f t="shared" ref="DE9" si="225">DD9/$CU9</f>
        <v>0</v>
      </c>
      <c r="DF9" s="265">
        <f>'BDD Clips brute'!BH15</f>
        <v>0</v>
      </c>
      <c r="DG9" s="388">
        <f t="shared" ref="DG9" si="226">DF9/$CU9</f>
        <v>0</v>
      </c>
      <c r="DH9" s="265">
        <f>'BDD Clips brute'!BI15</f>
        <v>0</v>
      </c>
      <c r="DI9" s="388">
        <f t="shared" ref="DI9" si="227">DH9/$CU9</f>
        <v>0</v>
      </c>
      <c r="DJ9" s="265">
        <f>'BDD Clips brute'!BJ15</f>
        <v>0</v>
      </c>
      <c r="DK9" s="388">
        <f t="shared" ref="DK9" si="228">DJ9/$CU9</f>
        <v>0</v>
      </c>
      <c r="DL9" s="265">
        <f>'BDD Clips brute'!BK15</f>
        <v>0</v>
      </c>
      <c r="DM9" s="388">
        <f t="shared" ref="DM9" si="229">DL9/$CU9</f>
        <v>0</v>
      </c>
      <c r="DN9" s="265">
        <f>'BDD Clips brute'!BL15</f>
        <v>0</v>
      </c>
      <c r="DO9" s="388">
        <f t="shared" ref="DO9" si="230">DN9/$CU9</f>
        <v>0</v>
      </c>
      <c r="DP9" s="265">
        <f>'BDD Clips brute'!BM15</f>
        <v>0</v>
      </c>
      <c r="DQ9" s="388">
        <f t="shared" ref="DQ9" si="231">DP9/$CU9</f>
        <v>0</v>
      </c>
      <c r="DR9" s="265">
        <f>'BDD Clips brute'!BN15</f>
        <v>0</v>
      </c>
      <c r="DS9" s="388">
        <f t="shared" ref="DS9" si="232">DR9/$CU9</f>
        <v>0</v>
      </c>
      <c r="DT9" s="265">
        <f>'BDD Clips brute'!BO15</f>
        <v>0.192</v>
      </c>
      <c r="DU9" s="368">
        <f t="shared" ref="DU9" si="233">DT9/$CU9</f>
        <v>0.79012345679012352</v>
      </c>
      <c r="DV9" s="266">
        <f>'BDD Clips brute'!BP15</f>
        <v>5.0999999999999997E-2</v>
      </c>
      <c r="DW9" s="380">
        <f t="shared" ref="DW9" si="234">DV9/$CU9</f>
        <v>0.20987654320987653</v>
      </c>
      <c r="DX9" s="267">
        <f>'BDD Clips brute'!BQ15</f>
        <v>1</v>
      </c>
      <c r="DY9" s="268">
        <f>'BDD Clips brute'!BR15</f>
        <v>0.11799999999999999</v>
      </c>
      <c r="DZ9" s="269">
        <f>'BDD Clips brute'!BS15</f>
        <v>0</v>
      </c>
      <c r="EA9" s="409">
        <f t="shared" si="103"/>
        <v>0</v>
      </c>
      <c r="EB9" s="270">
        <f>'BDD Clips brute'!BT15</f>
        <v>0</v>
      </c>
      <c r="EC9" s="413">
        <f t="shared" si="104"/>
        <v>0</v>
      </c>
      <c r="ED9" s="271">
        <f>'BDD Clips brute'!BU15</f>
        <v>1</v>
      </c>
      <c r="EE9" s="410">
        <f t="shared" si="105"/>
        <v>0.25</v>
      </c>
      <c r="EF9" s="272">
        <f>'BDD Clips brute'!BV15</f>
        <v>4</v>
      </c>
      <c r="EG9" s="406">
        <f t="shared" ref="EG9" si="235">EF9/$BD9</f>
        <v>0.5714285714285714</v>
      </c>
      <c r="EH9" s="273">
        <f>'BDD Clips brute'!BW15</f>
        <v>0</v>
      </c>
      <c r="EI9" s="274">
        <f>'BDD Clips brute'!BX15</f>
        <v>84</v>
      </c>
      <c r="EJ9" s="272">
        <f>'BDD Clips brute'!BY15</f>
        <v>106</v>
      </c>
      <c r="EK9" s="275">
        <f>'BDD Clips brute'!BZ15</f>
        <v>3.4467592592592591E-2</v>
      </c>
    </row>
    <row r="10" spans="1:142" x14ac:dyDescent="0.25">
      <c r="A10" s="242">
        <f>'BDD Clips brute'!A16</f>
        <v>6</v>
      </c>
      <c r="B10" s="243" t="str">
        <f>'BDD Clips brute'!B16</f>
        <v>1 Chaînes numériques hertziennes</v>
      </c>
      <c r="C10" s="244" t="str">
        <f>'BDD Clips brute'!C16</f>
        <v>M6</v>
      </c>
      <c r="D10" s="245">
        <f>'BDD Clips brute'!D16</f>
        <v>1796</v>
      </c>
      <c r="E10" s="246">
        <f>'BDD Clips brute'!E16</f>
        <v>970</v>
      </c>
      <c r="F10" s="363">
        <f t="shared" si="53"/>
        <v>0.54008908685968815</v>
      </c>
      <c r="G10" s="247">
        <f>'BDD Clips brute'!F16</f>
        <v>7</v>
      </c>
      <c r="H10" s="368">
        <f t="shared" si="54"/>
        <v>3.8975501113585748E-3</v>
      </c>
      <c r="I10" s="248">
        <f>'BDD Clips brute'!G16</f>
        <v>819</v>
      </c>
      <c r="J10" s="380">
        <f t="shared" si="55"/>
        <v>0.45601336302895323</v>
      </c>
      <c r="K10" s="249">
        <f>'BDD Clips brute'!H16</f>
        <v>984</v>
      </c>
      <c r="L10" s="380">
        <f t="shared" si="56"/>
        <v>0.54788418708240538</v>
      </c>
      <c r="M10" s="250">
        <f>'BDD Clips brute'!I16</f>
        <v>780</v>
      </c>
      <c r="N10" s="380">
        <f t="shared" si="21"/>
        <v>0.43429844097995546</v>
      </c>
      <c r="O10" s="246">
        <f>'BDD Clips brute'!J16</f>
        <v>88</v>
      </c>
      <c r="P10" s="363">
        <f t="shared" si="21"/>
        <v>4.8997772828507792E-2</v>
      </c>
      <c r="Q10" s="247">
        <f>'BDD Clips brute'!K16</f>
        <v>168</v>
      </c>
      <c r="R10" s="388">
        <f t="shared" ref="R10" si="236">Q10/$D10</f>
        <v>9.3541202672605794E-2</v>
      </c>
      <c r="S10" s="247">
        <f>'BDD Clips brute'!L16</f>
        <v>3</v>
      </c>
      <c r="T10" s="388">
        <f t="shared" ref="T10" si="237">S10/$D10</f>
        <v>1.6703786191536749E-3</v>
      </c>
      <c r="U10" s="247">
        <f>'BDD Clips brute'!M16</f>
        <v>2</v>
      </c>
      <c r="V10" s="388">
        <f t="shared" ref="V10" si="238">U10/$D10</f>
        <v>1.1135857461024498E-3</v>
      </c>
      <c r="W10" s="247">
        <f>'BDD Clips brute'!N16</f>
        <v>0</v>
      </c>
      <c r="X10" s="388">
        <f t="shared" ref="X10" si="239">W10/$D10</f>
        <v>0</v>
      </c>
      <c r="Y10" s="247">
        <f>'BDD Clips brute'!O16</f>
        <v>0</v>
      </c>
      <c r="Z10" s="388">
        <f t="shared" ref="Z10" si="240">Y10/$D10</f>
        <v>0</v>
      </c>
      <c r="AA10" s="247">
        <f>'BDD Clips brute'!P16</f>
        <v>12</v>
      </c>
      <c r="AB10" s="388">
        <f t="shared" ref="AB10" si="241">AA10/$D10</f>
        <v>6.6815144766146995E-3</v>
      </c>
      <c r="AC10" s="247">
        <f>'BDD Clips brute'!Q16</f>
        <v>108</v>
      </c>
      <c r="AD10" s="388">
        <f t="shared" ref="AD10" si="242">AC10/$D10</f>
        <v>6.0133630289532294E-2</v>
      </c>
      <c r="AE10" s="247">
        <f>'BDD Clips brute'!R16</f>
        <v>25</v>
      </c>
      <c r="AF10" s="388">
        <f t="shared" ref="AF10" si="243">AE10/$D10</f>
        <v>1.3919821826280624E-2</v>
      </c>
      <c r="AG10" s="247">
        <f>'BDD Clips brute'!S16</f>
        <v>120</v>
      </c>
      <c r="AH10" s="368">
        <f t="shared" ref="AH10" si="244">AG10/$D10</f>
        <v>6.6815144766147E-2</v>
      </c>
      <c r="AI10" s="248">
        <f>'BDD Clips brute'!T16</f>
        <v>1270</v>
      </c>
      <c r="AJ10" s="380">
        <f t="shared" ref="AJ10" si="245">AI10/$D10</f>
        <v>0.70712694877505566</v>
      </c>
      <c r="AK10" s="246">
        <f>'BDD Clips brute'!U16</f>
        <v>393</v>
      </c>
      <c r="AL10" s="363">
        <f t="shared" ref="AL10" si="246">AK10/$D10</f>
        <v>0.2188195991091314</v>
      </c>
      <c r="AM10" s="247">
        <f>'BDD Clips brute'!V16</f>
        <v>121</v>
      </c>
      <c r="AN10" s="368">
        <f t="shared" ref="AN10" si="247">AM10/$D10</f>
        <v>6.7371937639198215E-2</v>
      </c>
      <c r="AO10" s="251">
        <f>'BDD Clips brute'!W16</f>
        <v>1282</v>
      </c>
      <c r="AP10" s="380">
        <f t="shared" ref="AP10" si="248">AO10/$D10</f>
        <v>0.71380846325167036</v>
      </c>
      <c r="AQ10" s="245">
        <f>'BDD Clips brute'!X16</f>
        <v>900</v>
      </c>
      <c r="AR10" s="252">
        <f>'BDD Clips brute'!Y16</f>
        <v>248</v>
      </c>
      <c r="AS10" s="363">
        <f t="shared" si="70"/>
        <v>0.27555555555555555</v>
      </c>
      <c r="AT10" s="253">
        <f>'BDD Clips brute'!Z16</f>
        <v>472</v>
      </c>
      <c r="AU10" s="368">
        <f t="shared" si="70"/>
        <v>0.52444444444444449</v>
      </c>
      <c r="AV10" s="254">
        <f>'BDD Clips brute'!AA16</f>
        <v>176</v>
      </c>
      <c r="AW10" s="398">
        <f t="shared" ref="AW10" si="249">AV10/$AQ10</f>
        <v>0.19555555555555557</v>
      </c>
      <c r="AX10" s="245">
        <f>'BDD Clips brute'!AB16</f>
        <v>141</v>
      </c>
      <c r="AY10" s="255">
        <f>'BDD Clips brute'!AC16</f>
        <v>123</v>
      </c>
      <c r="AZ10" s="252">
        <f>'BDD Clips brute'!AD16</f>
        <v>29</v>
      </c>
      <c r="BA10" s="380">
        <f t="shared" si="72"/>
        <v>0.23577235772357724</v>
      </c>
      <c r="BB10" s="277">
        <f>'BDD Clips brute'!AE16</f>
        <v>94</v>
      </c>
      <c r="BC10" s="380">
        <f t="shared" si="72"/>
        <v>0.76422764227642281</v>
      </c>
      <c r="BD10" s="256">
        <f>'BDD Clips brute'!AF16</f>
        <v>28561</v>
      </c>
      <c r="BE10" s="257">
        <f>'BDD Clips brute'!AG16</f>
        <v>20920</v>
      </c>
      <c r="BF10" s="363">
        <f t="shared" si="73"/>
        <v>0.73246735058296275</v>
      </c>
      <c r="BG10" s="258">
        <f>'BDD Clips brute'!AH16</f>
        <v>115</v>
      </c>
      <c r="BH10" s="368">
        <f t="shared" si="35"/>
        <v>4.026469661426421E-3</v>
      </c>
      <c r="BI10" s="259">
        <f>'BDD Clips brute'!AI16</f>
        <v>7526</v>
      </c>
      <c r="BJ10" s="380">
        <f t="shared" si="36"/>
        <v>0.2635061797556108</v>
      </c>
      <c r="BK10" s="257">
        <f>'BDD Clips brute'!AJ16</f>
        <v>20244</v>
      </c>
      <c r="BL10" s="380">
        <f t="shared" si="36"/>
        <v>0.7087987115297083</v>
      </c>
      <c r="BM10" s="260">
        <f>'BDD Clips brute'!AK16</f>
        <v>7864</v>
      </c>
      <c r="BN10" s="380">
        <f t="shared" ref="BN10" si="250">BM10/$BD10</f>
        <v>0.27534049928223803</v>
      </c>
      <c r="BO10" s="257">
        <f>'BDD Clips brute'!AL16</f>
        <v>951</v>
      </c>
      <c r="BP10" s="363">
        <f t="shared" ref="BP10" si="251">BO10/$BD10</f>
        <v>3.3297153461013272E-2</v>
      </c>
      <c r="BQ10" s="258">
        <f>'BDD Clips brute'!AM16</f>
        <v>2598</v>
      </c>
      <c r="BR10" s="388">
        <f t="shared" ref="BR10" si="252">BQ10/$BD10</f>
        <v>9.096320156857253E-2</v>
      </c>
      <c r="BS10" s="258">
        <f>'BDD Clips brute'!AN16</f>
        <v>22</v>
      </c>
      <c r="BT10" s="388">
        <f t="shared" ref="BT10" si="253">BS10/$BD10</f>
        <v>7.7028115262070659E-4</v>
      </c>
      <c r="BU10" s="258">
        <f>'BDD Clips brute'!AO16</f>
        <v>20</v>
      </c>
      <c r="BV10" s="388">
        <f t="shared" ref="BV10" si="254">BU10/$BD10</f>
        <v>7.0025559329155141E-4</v>
      </c>
      <c r="BW10" s="258">
        <f>'BDD Clips brute'!AP16</f>
        <v>0</v>
      </c>
      <c r="BX10" s="388">
        <f t="shared" ref="BX10" si="255">BW10/$BD10</f>
        <v>0</v>
      </c>
      <c r="BY10" s="258">
        <f>'BDD Clips brute'!AQ16</f>
        <v>0</v>
      </c>
      <c r="BZ10" s="388">
        <f t="shared" ref="BZ10" si="256">BY10/$BD10</f>
        <v>0</v>
      </c>
      <c r="CA10" s="258">
        <f>'BDD Clips brute'!AR16</f>
        <v>127</v>
      </c>
      <c r="CB10" s="388">
        <f t="shared" ref="CB10" si="257">CA10/$BD10</f>
        <v>4.4466230174013514E-3</v>
      </c>
      <c r="CC10" s="258">
        <f>'BDD Clips brute'!AS16</f>
        <v>2322</v>
      </c>
      <c r="CD10" s="388">
        <f t="shared" ref="CD10:CF10" si="258">CC10/$BD10</f>
        <v>8.1299674381149115E-2</v>
      </c>
      <c r="CE10" s="258">
        <f>'BDD Clips brute'!AT16</f>
        <v>247</v>
      </c>
      <c r="CF10" s="388">
        <f t="shared" si="258"/>
        <v>8.6481565771506595E-3</v>
      </c>
      <c r="CG10" s="258">
        <f>'BDD Clips brute'!AU16</f>
        <v>861</v>
      </c>
      <c r="CH10" s="368">
        <f t="shared" ref="CH10" si="259">CG10/$BD10</f>
        <v>3.014600329120129E-2</v>
      </c>
      <c r="CI10" s="259">
        <f>'BDD Clips brute'!AV16</f>
        <v>21413</v>
      </c>
      <c r="CJ10" s="380">
        <f t="shared" ref="CJ10" si="260">CI10/$BD10</f>
        <v>0.74972865095759955</v>
      </c>
      <c r="CK10" s="257">
        <f>'BDD Clips brute'!AW16</f>
        <v>17085</v>
      </c>
      <c r="CL10" s="363">
        <f t="shared" ref="CL10" si="261">CK10/$BD10</f>
        <v>0.59819334056930784</v>
      </c>
      <c r="CM10" s="258">
        <f>'BDD Clips brute'!AX16</f>
        <v>1783</v>
      </c>
      <c r="CN10" s="368">
        <f t="shared" ref="CN10" si="262">CM10/$BD10</f>
        <v>6.2427786141941811E-2</v>
      </c>
      <c r="CO10" s="259">
        <f>'BDD Clips brute'!AY16</f>
        <v>9693</v>
      </c>
      <c r="CP10" s="380">
        <f t="shared" ref="CP10" si="263">CO10/$BD10</f>
        <v>0.33937887328875038</v>
      </c>
      <c r="CQ10" s="261">
        <f>'BDD Clips brute'!AZ16</f>
        <v>19775</v>
      </c>
      <c r="CR10" s="406">
        <f t="shared" ref="CR10" si="264">CQ10/$BD10</f>
        <v>0.69237771786702151</v>
      </c>
      <c r="CS10" s="262">
        <f>'BDD Clips brute'!BA16</f>
        <v>8784</v>
      </c>
      <c r="CT10" s="380">
        <f t="shared" ref="CT10" si="265">CS10/$BD10</f>
        <v>0.30755225657364937</v>
      </c>
      <c r="CU10" s="263">
        <f>'BDD Clips brute'!BB16</f>
        <v>998.35500000000002</v>
      </c>
      <c r="CV10" s="264">
        <f>'BDD Clips brute'!BC16</f>
        <v>723.87800000000004</v>
      </c>
      <c r="CW10" s="363">
        <f t="shared" si="90"/>
        <v>0.72507074136955296</v>
      </c>
      <c r="CX10" s="265">
        <f>'BDD Clips brute'!BD16</f>
        <v>2.4969999999999999</v>
      </c>
      <c r="CY10" s="368">
        <f t="shared" si="90"/>
        <v>2.5011143330779129E-3</v>
      </c>
      <c r="CZ10" s="266">
        <f>'BDD Clips brute'!BE16</f>
        <v>271.98</v>
      </c>
      <c r="DA10" s="380">
        <f t="shared" ref="DA10" si="266">CZ10/$CU10</f>
        <v>0.27242814429736917</v>
      </c>
      <c r="DB10" s="264">
        <f>'BDD Clips brute'!BF16</f>
        <v>35.799999999999997</v>
      </c>
      <c r="DC10" s="363">
        <f t="shared" ref="DC10" si="267">DB10/$CU10</f>
        <v>3.5858988035318097E-2</v>
      </c>
      <c r="DD10" s="265">
        <f>'BDD Clips brute'!BG16</f>
        <v>98.89</v>
      </c>
      <c r="DE10" s="388">
        <f t="shared" ref="DE10" si="268">DD10/$CU10</f>
        <v>9.9052942089737611E-2</v>
      </c>
      <c r="DF10" s="265">
        <f>'BDD Clips brute'!BH16</f>
        <v>0.63400000000000001</v>
      </c>
      <c r="DG10" s="388">
        <f t="shared" ref="DG10" si="269">DF10/$CU10</f>
        <v>6.3504464844669486E-4</v>
      </c>
      <c r="DH10" s="265">
        <f>'BDD Clips brute'!BI16</f>
        <v>0.48499999999999999</v>
      </c>
      <c r="DI10" s="388">
        <f t="shared" ref="DI10" si="270">DH10/$CU10</f>
        <v>4.8579913958461668E-4</v>
      </c>
      <c r="DJ10" s="265">
        <f>'BDD Clips brute'!BJ16</f>
        <v>0</v>
      </c>
      <c r="DK10" s="388">
        <f t="shared" ref="DK10" si="271">DJ10/$CU10</f>
        <v>0</v>
      </c>
      <c r="DL10" s="265">
        <f>'BDD Clips brute'!BK16</f>
        <v>0</v>
      </c>
      <c r="DM10" s="388">
        <f t="shared" ref="DM10" si="272">DL10/$CU10</f>
        <v>0</v>
      </c>
      <c r="DN10" s="265">
        <f>'BDD Clips brute'!BL16</f>
        <v>3.012</v>
      </c>
      <c r="DO10" s="388">
        <f t="shared" ref="DO10" si="273">DN10/$CU10</f>
        <v>3.0169629039770423E-3</v>
      </c>
      <c r="DP10" s="265">
        <f>'BDD Clips brute'!BM16</f>
        <v>83.043000000000006</v>
      </c>
      <c r="DQ10" s="388">
        <f t="shared" ref="DQ10" si="274">DP10/$CU10</f>
        <v>8.3179830821701703E-2</v>
      </c>
      <c r="DR10" s="265">
        <f>'BDD Clips brute'!BN16</f>
        <v>5.68</v>
      </c>
      <c r="DS10" s="388">
        <f t="shared" ref="DS10" si="275">DR10/$CU10</f>
        <v>5.6893589955476758E-3</v>
      </c>
      <c r="DT10" s="265">
        <f>'BDD Clips brute'!BO16</f>
        <v>24.286999999999999</v>
      </c>
      <c r="DU10" s="368">
        <f t="shared" ref="DU10" si="276">DT10/$CU10</f>
        <v>2.4327017944518733E-2</v>
      </c>
      <c r="DV10" s="266">
        <f>'BDD Clips brute'!BP16</f>
        <v>746.524</v>
      </c>
      <c r="DW10" s="380">
        <f t="shared" ref="DW10" si="277">DV10/$CU10</f>
        <v>0.7477540554211678</v>
      </c>
      <c r="DX10" s="267">
        <f>'BDD Clips brute'!BQ16</f>
        <v>17</v>
      </c>
      <c r="DY10" s="268">
        <f>'BDD Clips brute'!BR16</f>
        <v>1.0229999999999999</v>
      </c>
      <c r="DZ10" s="278">
        <f>'BDD Clips brute'!BS16</f>
        <v>113</v>
      </c>
      <c r="EA10" s="406">
        <f t="shared" si="103"/>
        <v>6.2917594654788425E-2</v>
      </c>
      <c r="EB10" s="272">
        <f>'BDD Clips brute'!BT16</f>
        <v>11005</v>
      </c>
      <c r="EC10" s="410">
        <f t="shared" si="104"/>
        <v>0.38531564020867615</v>
      </c>
      <c r="ED10" s="271">
        <f>'BDD Clips brute'!BU16</f>
        <v>138</v>
      </c>
      <c r="EE10" s="410">
        <f t="shared" si="105"/>
        <v>7.6837416481069037E-2</v>
      </c>
      <c r="EF10" s="272">
        <f>'BDD Clips brute'!BV16</f>
        <v>1467</v>
      </c>
      <c r="EG10" s="406">
        <f t="shared" ref="EG10" si="278">EF10/$BD10</f>
        <v>5.1363747767935293E-2</v>
      </c>
      <c r="EH10" s="279">
        <f>'BDD Clips brute'!BW16</f>
        <v>0.42</v>
      </c>
      <c r="EI10" s="274">
        <f>'BDD Clips brute'!BX16</f>
        <v>654</v>
      </c>
      <c r="EJ10" s="272">
        <f>'BDD Clips brute'!BY16</f>
        <v>2059</v>
      </c>
      <c r="EK10" s="275">
        <f>'BDD Clips brute'!BZ16</f>
        <v>0.82578703703703704</v>
      </c>
    </row>
    <row r="11" spans="1:142" x14ac:dyDescent="0.25">
      <c r="A11" s="276">
        <f>'BDD Clips brute'!A17</f>
        <v>7</v>
      </c>
      <c r="B11" s="243" t="str">
        <f>'BDD Clips brute'!B17</f>
        <v>1 Chaînes numériques hertziennes</v>
      </c>
      <c r="C11" s="244" t="str">
        <f>'BDD Clips brute'!C17</f>
        <v>France 4 / Culturebox</v>
      </c>
      <c r="D11" s="245">
        <f>'BDD Clips brute'!D17</f>
        <v>46</v>
      </c>
      <c r="E11" s="246">
        <f>'BDD Clips brute'!E17</f>
        <v>33</v>
      </c>
      <c r="F11" s="363">
        <f t="shared" si="53"/>
        <v>0.71739130434782605</v>
      </c>
      <c r="G11" s="247">
        <f>'BDD Clips brute'!F17</f>
        <v>3</v>
      </c>
      <c r="H11" s="368">
        <f t="shared" si="54"/>
        <v>6.5217391304347824E-2</v>
      </c>
      <c r="I11" s="248">
        <f>'BDD Clips brute'!G17</f>
        <v>10</v>
      </c>
      <c r="J11" s="380">
        <f t="shared" si="55"/>
        <v>0.21739130434782608</v>
      </c>
      <c r="K11" s="249">
        <f>'BDD Clips brute'!H17</f>
        <v>36</v>
      </c>
      <c r="L11" s="380">
        <f t="shared" si="56"/>
        <v>0.78260869565217395</v>
      </c>
      <c r="M11" s="250">
        <f>'BDD Clips brute'!I17</f>
        <v>6</v>
      </c>
      <c r="N11" s="380">
        <f t="shared" si="21"/>
        <v>0.13043478260869565</v>
      </c>
      <c r="O11" s="246">
        <f>'BDD Clips brute'!J17</f>
        <v>4</v>
      </c>
      <c r="P11" s="363">
        <f t="shared" si="21"/>
        <v>8.6956521739130432E-2</v>
      </c>
      <c r="Q11" s="247">
        <f>'BDD Clips brute'!K17</f>
        <v>7</v>
      </c>
      <c r="R11" s="388">
        <f t="shared" ref="R11" si="279">Q11/$D11</f>
        <v>0.15217391304347827</v>
      </c>
      <c r="S11" s="247">
        <f>'BDD Clips brute'!L17</f>
        <v>0</v>
      </c>
      <c r="T11" s="388">
        <f t="shared" ref="T11" si="280">S11/$D11</f>
        <v>0</v>
      </c>
      <c r="U11" s="247">
        <f>'BDD Clips brute'!M17</f>
        <v>0</v>
      </c>
      <c r="V11" s="388">
        <f t="shared" ref="V11" si="281">U11/$D11</f>
        <v>0</v>
      </c>
      <c r="W11" s="247">
        <f>'BDD Clips brute'!N17</f>
        <v>1</v>
      </c>
      <c r="X11" s="388">
        <f t="shared" ref="X11" si="282">W11/$D11</f>
        <v>2.1739130434782608E-2</v>
      </c>
      <c r="Y11" s="247">
        <f>'BDD Clips brute'!O17</f>
        <v>0</v>
      </c>
      <c r="Z11" s="388">
        <f t="shared" ref="Z11" si="283">Y11/$D11</f>
        <v>0</v>
      </c>
      <c r="AA11" s="247">
        <f>'BDD Clips brute'!P17</f>
        <v>0</v>
      </c>
      <c r="AB11" s="388">
        <f t="shared" ref="AB11" si="284">AA11/$D11</f>
        <v>0</v>
      </c>
      <c r="AC11" s="247">
        <f>'BDD Clips brute'!Q17</f>
        <v>14</v>
      </c>
      <c r="AD11" s="388">
        <f t="shared" ref="AD11" si="285">AC11/$D11</f>
        <v>0.30434782608695654</v>
      </c>
      <c r="AE11" s="247">
        <f>'BDD Clips brute'!R17</f>
        <v>1</v>
      </c>
      <c r="AF11" s="388">
        <f t="shared" ref="AF11" si="286">AE11/$D11</f>
        <v>2.1739130434782608E-2</v>
      </c>
      <c r="AG11" s="247">
        <f>'BDD Clips brute'!S17</f>
        <v>2</v>
      </c>
      <c r="AH11" s="368">
        <f t="shared" ref="AH11" si="287">AG11/$D11</f>
        <v>4.3478260869565216E-2</v>
      </c>
      <c r="AI11" s="248">
        <f>'BDD Clips brute'!T17</f>
        <v>17</v>
      </c>
      <c r="AJ11" s="380">
        <f t="shared" ref="AJ11" si="288">AI11/$D11</f>
        <v>0.36956521739130432</v>
      </c>
      <c r="AK11" s="246">
        <f>'BDD Clips brute'!U17</f>
        <v>15</v>
      </c>
      <c r="AL11" s="363">
        <f t="shared" ref="AL11" si="289">AK11/$D11</f>
        <v>0.32608695652173914</v>
      </c>
      <c r="AM11" s="247">
        <f>'BDD Clips brute'!V17</f>
        <v>6</v>
      </c>
      <c r="AN11" s="368">
        <f t="shared" ref="AN11" si="290">AM11/$D11</f>
        <v>0.13043478260869565</v>
      </c>
      <c r="AO11" s="251">
        <f>'BDD Clips brute'!W17</f>
        <v>25</v>
      </c>
      <c r="AP11" s="380">
        <f t="shared" ref="AP11" si="291">AO11/$D11</f>
        <v>0.54347826086956519</v>
      </c>
      <c r="AQ11" s="245">
        <f>'BDD Clips brute'!X17</f>
        <v>41</v>
      </c>
      <c r="AR11" s="252">
        <f>'BDD Clips brute'!Y17</f>
        <v>6</v>
      </c>
      <c r="AS11" s="363">
        <f t="shared" si="70"/>
        <v>0.14634146341463414</v>
      </c>
      <c r="AT11" s="253">
        <f>'BDD Clips brute'!Z17</f>
        <v>26</v>
      </c>
      <c r="AU11" s="368">
        <f t="shared" si="70"/>
        <v>0.63414634146341464</v>
      </c>
      <c r="AV11" s="254">
        <f>'BDD Clips brute'!AA17</f>
        <v>6</v>
      </c>
      <c r="AW11" s="398">
        <f t="shared" ref="AW11" si="292">AV11/$AQ11</f>
        <v>0.14634146341463414</v>
      </c>
      <c r="AX11" s="245">
        <f>'BDD Clips brute'!AB17</f>
        <v>8</v>
      </c>
      <c r="AY11" s="255">
        <f>'BDD Clips brute'!AC17</f>
        <v>24</v>
      </c>
      <c r="AZ11" s="252">
        <f>'BDD Clips brute'!AD17</f>
        <v>11</v>
      </c>
      <c r="BA11" s="380">
        <f t="shared" si="72"/>
        <v>0.45833333333333331</v>
      </c>
      <c r="BB11" s="254">
        <f>'BDD Clips brute'!AE17</f>
        <v>13</v>
      </c>
      <c r="BC11" s="380">
        <f t="shared" si="72"/>
        <v>0.54166666666666663</v>
      </c>
      <c r="BD11" s="256">
        <f>'BDD Clips brute'!AF17</f>
        <v>125</v>
      </c>
      <c r="BE11" s="257">
        <f>'BDD Clips brute'!AG17</f>
        <v>101</v>
      </c>
      <c r="BF11" s="363">
        <f t="shared" si="73"/>
        <v>0.80800000000000005</v>
      </c>
      <c r="BG11" s="258">
        <f>'BDD Clips brute'!AH17</f>
        <v>3</v>
      </c>
      <c r="BH11" s="368">
        <f t="shared" si="35"/>
        <v>2.4E-2</v>
      </c>
      <c r="BI11" s="259">
        <f>'BDD Clips brute'!AI17</f>
        <v>21</v>
      </c>
      <c r="BJ11" s="380">
        <f t="shared" si="36"/>
        <v>0.16800000000000001</v>
      </c>
      <c r="BK11" s="261">
        <f>'BDD Clips brute'!AJ17</f>
        <v>112</v>
      </c>
      <c r="BL11" s="380">
        <f t="shared" si="36"/>
        <v>0.89600000000000002</v>
      </c>
      <c r="BM11" s="260">
        <f>'BDD Clips brute'!AK17</f>
        <v>6</v>
      </c>
      <c r="BN11" s="380">
        <f t="shared" ref="BN11" si="293">BM11/$BD11</f>
        <v>4.8000000000000001E-2</v>
      </c>
      <c r="BO11" s="257">
        <f>'BDD Clips brute'!AL17</f>
        <v>4</v>
      </c>
      <c r="BP11" s="363">
        <f t="shared" ref="BP11" si="294">BO11/$BD11</f>
        <v>3.2000000000000001E-2</v>
      </c>
      <c r="BQ11" s="258">
        <f>'BDD Clips brute'!AM17</f>
        <v>7</v>
      </c>
      <c r="BR11" s="388">
        <f t="shared" ref="BR11" si="295">BQ11/$BD11</f>
        <v>5.6000000000000001E-2</v>
      </c>
      <c r="BS11" s="258">
        <f>'BDD Clips brute'!AN17</f>
        <v>0</v>
      </c>
      <c r="BT11" s="388">
        <f t="shared" ref="BT11" si="296">BS11/$BD11</f>
        <v>0</v>
      </c>
      <c r="BU11" s="258">
        <f>'BDD Clips brute'!AO17</f>
        <v>0</v>
      </c>
      <c r="BV11" s="388">
        <f t="shared" ref="BV11" si="297">BU11/$BD11</f>
        <v>0</v>
      </c>
      <c r="BW11" s="258">
        <f>'BDD Clips brute'!AP17</f>
        <v>1</v>
      </c>
      <c r="BX11" s="388">
        <f t="shared" ref="BX11" si="298">BW11/$BD11</f>
        <v>8.0000000000000002E-3</v>
      </c>
      <c r="BY11" s="258">
        <f>'BDD Clips brute'!AQ17</f>
        <v>0</v>
      </c>
      <c r="BZ11" s="388">
        <f t="shared" ref="BZ11" si="299">BY11/$BD11</f>
        <v>0</v>
      </c>
      <c r="CA11" s="258">
        <f>'BDD Clips brute'!AR17</f>
        <v>0</v>
      </c>
      <c r="CB11" s="388">
        <f t="shared" ref="CB11" si="300">CA11/$BD11</f>
        <v>0</v>
      </c>
      <c r="CC11" s="258">
        <f>'BDD Clips brute'!AS17</f>
        <v>15</v>
      </c>
      <c r="CD11" s="388">
        <f t="shared" ref="CD11:CF11" si="301">CC11/$BD11</f>
        <v>0.12</v>
      </c>
      <c r="CE11" s="258">
        <f>'BDD Clips brute'!AT17</f>
        <v>2</v>
      </c>
      <c r="CF11" s="388">
        <f t="shared" si="301"/>
        <v>1.6E-2</v>
      </c>
      <c r="CG11" s="258">
        <f>'BDD Clips brute'!AU17</f>
        <v>2</v>
      </c>
      <c r="CH11" s="368">
        <f t="shared" ref="CH11" si="302">CG11/$BD11</f>
        <v>1.6E-2</v>
      </c>
      <c r="CI11" s="259">
        <f>'BDD Clips brute'!AV17</f>
        <v>94</v>
      </c>
      <c r="CJ11" s="380">
        <f t="shared" ref="CJ11" si="303">CI11/$BD11</f>
        <v>0.752</v>
      </c>
      <c r="CK11" s="257">
        <f>'BDD Clips brute'!AW17</f>
        <v>88</v>
      </c>
      <c r="CL11" s="363">
        <f t="shared" ref="CL11" si="304">CK11/$BD11</f>
        <v>0.70399999999999996</v>
      </c>
      <c r="CM11" s="258">
        <f>'BDD Clips brute'!AX17</f>
        <v>8</v>
      </c>
      <c r="CN11" s="368">
        <f t="shared" ref="CN11" si="305">CM11/$BD11</f>
        <v>6.4000000000000001E-2</v>
      </c>
      <c r="CO11" s="259">
        <f>'BDD Clips brute'!AY17</f>
        <v>29</v>
      </c>
      <c r="CP11" s="380">
        <f t="shared" ref="CP11" si="306">CO11/$BD11</f>
        <v>0.23200000000000001</v>
      </c>
      <c r="CQ11" s="261">
        <f>'BDD Clips brute'!AZ17</f>
        <v>87</v>
      </c>
      <c r="CR11" s="406">
        <f t="shared" ref="CR11" si="307">CQ11/$BD11</f>
        <v>0.69599999999999995</v>
      </c>
      <c r="CS11" s="262">
        <f>'BDD Clips brute'!BA17</f>
        <v>35</v>
      </c>
      <c r="CT11" s="380">
        <f t="shared" ref="CT11" si="308">CS11/$BD11</f>
        <v>0.28000000000000003</v>
      </c>
      <c r="CU11" s="263">
        <f>'BDD Clips brute'!BB17</f>
        <v>13.680999999999999</v>
      </c>
      <c r="CV11" s="264">
        <f>'BDD Clips brute'!BC17</f>
        <v>9.9239999999999995</v>
      </c>
      <c r="CW11" s="363">
        <f t="shared" si="90"/>
        <v>0.72538557123017322</v>
      </c>
      <c r="CX11" s="265">
        <f>'BDD Clips brute'!BD17</f>
        <v>0.33200000000000002</v>
      </c>
      <c r="CY11" s="368">
        <f t="shared" si="90"/>
        <v>2.4267231927490682E-2</v>
      </c>
      <c r="CZ11" s="266">
        <f>'BDD Clips brute'!BE17</f>
        <v>3.4249999999999998</v>
      </c>
      <c r="DA11" s="380">
        <f t="shared" ref="DA11" si="309">CZ11/$CU11</f>
        <v>0.25034719684233608</v>
      </c>
      <c r="DB11" s="264">
        <f>'BDD Clips brute'!BF17</f>
        <v>0.47499999999999998</v>
      </c>
      <c r="DC11" s="363">
        <f t="shared" ref="DC11" si="310">DB11/$CU11</f>
        <v>3.4719684233608654E-2</v>
      </c>
      <c r="DD11" s="265">
        <f>'BDD Clips brute'!BG17</f>
        <v>0.86199999999999999</v>
      </c>
      <c r="DE11" s="388">
        <f t="shared" ref="DE11" si="311">DD11/$CU11</f>
        <v>6.3007090124990867E-2</v>
      </c>
      <c r="DF11" s="265">
        <f>'BDD Clips brute'!BH17</f>
        <v>0</v>
      </c>
      <c r="DG11" s="388">
        <f t="shared" ref="DG11" si="312">DF11/$CU11</f>
        <v>0</v>
      </c>
      <c r="DH11" s="265">
        <f>'BDD Clips brute'!BI17</f>
        <v>0</v>
      </c>
      <c r="DI11" s="388">
        <f t="shared" ref="DI11" si="313">DH11/$CU11</f>
        <v>0</v>
      </c>
      <c r="DJ11" s="265">
        <f>'BDD Clips brute'!BJ17</f>
        <v>6.2E-2</v>
      </c>
      <c r="DK11" s="388">
        <f t="shared" ref="DK11" si="314">DJ11/$CU11</f>
        <v>4.5318324683868141E-3</v>
      </c>
      <c r="DL11" s="265">
        <f>'BDD Clips brute'!BK17</f>
        <v>0</v>
      </c>
      <c r="DM11" s="388">
        <f t="shared" ref="DM11" si="315">DL11/$CU11</f>
        <v>0</v>
      </c>
      <c r="DN11" s="265">
        <f>'BDD Clips brute'!BL17</f>
        <v>0</v>
      </c>
      <c r="DO11" s="388">
        <f t="shared" ref="DO11" si="316">DN11/$CU11</f>
        <v>0</v>
      </c>
      <c r="DP11" s="265">
        <f>'BDD Clips brute'!BM17</f>
        <v>1.744</v>
      </c>
      <c r="DQ11" s="388">
        <f t="shared" ref="DQ11" si="317">DP11/$CU11</f>
        <v>0.12747606169139683</v>
      </c>
      <c r="DR11" s="265">
        <f>'BDD Clips brute'!BN17</f>
        <v>0.19700000000000001</v>
      </c>
      <c r="DS11" s="388">
        <f t="shared" ref="DS11" si="318">DR11/$CU11</f>
        <v>1.4399532197938748E-2</v>
      </c>
      <c r="DT11" s="265">
        <f>'BDD Clips brute'!BO17</f>
        <v>0.224</v>
      </c>
      <c r="DU11" s="368">
        <f t="shared" ref="DU11" si="319">DT11/$CU11</f>
        <v>1.6373072143849136E-2</v>
      </c>
      <c r="DV11" s="266">
        <f>'BDD Clips brute'!BP17</f>
        <v>10.117000000000001</v>
      </c>
      <c r="DW11" s="380">
        <f t="shared" ref="DW11" si="320">DV11/$CU11</f>
        <v>0.73949272713982905</v>
      </c>
      <c r="DX11" s="267">
        <f>'BDD Clips brute'!BQ17</f>
        <v>16</v>
      </c>
      <c r="DY11" s="268">
        <f>'BDD Clips brute'!BR17</f>
        <v>1.391</v>
      </c>
      <c r="DZ11" s="280">
        <f>'BDD Clips brute'!BS17</f>
        <v>0</v>
      </c>
      <c r="EA11" s="410">
        <f t="shared" si="103"/>
        <v>0</v>
      </c>
      <c r="EB11" s="281">
        <f>'BDD Clips brute'!BT17</f>
        <v>0</v>
      </c>
      <c r="EC11" s="410">
        <f t="shared" si="104"/>
        <v>0</v>
      </c>
      <c r="ED11" s="271">
        <f>'BDD Clips brute'!BU17</f>
        <v>17</v>
      </c>
      <c r="EE11" s="410">
        <f t="shared" si="105"/>
        <v>0.36956521739130432</v>
      </c>
      <c r="EF11" s="272">
        <f>'BDD Clips brute'!BV17</f>
        <v>82</v>
      </c>
      <c r="EG11" s="406">
        <f t="shared" ref="EG11" si="321">EF11/$BD11</f>
        <v>0.65600000000000003</v>
      </c>
      <c r="EH11" s="282">
        <f>'BDD Clips brute'!BW17</f>
        <v>0</v>
      </c>
      <c r="EI11" s="274">
        <f>'BDD Clips brute'!BX17</f>
        <v>163</v>
      </c>
      <c r="EJ11" s="272">
        <f>'BDD Clips brute'!BY17</f>
        <v>603</v>
      </c>
      <c r="EK11" s="275">
        <f>'BDD Clips brute'!BZ17</f>
        <v>0.23150462962962962</v>
      </c>
    </row>
    <row r="12" spans="1:142" x14ac:dyDescent="0.25">
      <c r="A12" s="242">
        <f>'BDD Clips brute'!A18</f>
        <v>8</v>
      </c>
      <c r="B12" s="243" t="str">
        <f>'BDD Clips brute'!B18</f>
        <v>1 Chaînes numériques hertziennes</v>
      </c>
      <c r="C12" s="244" t="str">
        <f>'BDD Clips brute'!C18</f>
        <v>France 5</v>
      </c>
      <c r="D12" s="245">
        <f>'BDD Clips brute'!D18</f>
        <v>3</v>
      </c>
      <c r="E12" s="246">
        <f>'BDD Clips brute'!E18</f>
        <v>0</v>
      </c>
      <c r="F12" s="363">
        <f t="shared" si="53"/>
        <v>0</v>
      </c>
      <c r="G12" s="247">
        <f>'BDD Clips brute'!F18</f>
        <v>1</v>
      </c>
      <c r="H12" s="368">
        <f t="shared" si="54"/>
        <v>0.33333333333333331</v>
      </c>
      <c r="I12" s="248">
        <f>'BDD Clips brute'!G18</f>
        <v>2</v>
      </c>
      <c r="J12" s="380">
        <f t="shared" si="55"/>
        <v>0.66666666666666663</v>
      </c>
      <c r="K12" s="249">
        <f>'BDD Clips brute'!H18</f>
        <v>0</v>
      </c>
      <c r="L12" s="380">
        <f t="shared" si="56"/>
        <v>0</v>
      </c>
      <c r="M12" s="250">
        <f>'BDD Clips brute'!I18</f>
        <v>1</v>
      </c>
      <c r="N12" s="380">
        <f t="shared" si="21"/>
        <v>0.33333333333333331</v>
      </c>
      <c r="O12" s="246">
        <f>'BDD Clips brute'!J18</f>
        <v>0</v>
      </c>
      <c r="P12" s="363">
        <f t="shared" si="21"/>
        <v>0</v>
      </c>
      <c r="Q12" s="247">
        <f>'BDD Clips brute'!K18</f>
        <v>0</v>
      </c>
      <c r="R12" s="388">
        <f t="shared" ref="R12" si="322">Q12/$D12</f>
        <v>0</v>
      </c>
      <c r="S12" s="247">
        <f>'BDD Clips brute'!L18</f>
        <v>2</v>
      </c>
      <c r="T12" s="388">
        <f t="shared" ref="T12" si="323">S12/$D12</f>
        <v>0.66666666666666663</v>
      </c>
      <c r="U12" s="247">
        <f>'BDD Clips brute'!M18</f>
        <v>0</v>
      </c>
      <c r="V12" s="388">
        <f t="shared" ref="V12" si="324">U12/$D12</f>
        <v>0</v>
      </c>
      <c r="W12" s="247">
        <f>'BDD Clips brute'!N18</f>
        <v>1</v>
      </c>
      <c r="X12" s="388">
        <f t="shared" ref="X12" si="325">W12/$D12</f>
        <v>0.33333333333333331</v>
      </c>
      <c r="Y12" s="247">
        <f>'BDD Clips brute'!O18</f>
        <v>0</v>
      </c>
      <c r="Z12" s="388">
        <f t="shared" ref="Z12" si="326">Y12/$D12</f>
        <v>0</v>
      </c>
      <c r="AA12" s="247">
        <f>'BDD Clips brute'!P18</f>
        <v>0</v>
      </c>
      <c r="AB12" s="388">
        <f t="shared" ref="AB12" si="327">AA12/$D12</f>
        <v>0</v>
      </c>
      <c r="AC12" s="247">
        <f>'BDD Clips brute'!Q18</f>
        <v>0</v>
      </c>
      <c r="AD12" s="388">
        <f t="shared" ref="AD12" si="328">AC12/$D12</f>
        <v>0</v>
      </c>
      <c r="AE12" s="247">
        <f>'BDD Clips brute'!R18</f>
        <v>0</v>
      </c>
      <c r="AF12" s="388">
        <f t="shared" ref="AF12" si="329">AE12/$D12</f>
        <v>0</v>
      </c>
      <c r="AG12" s="247">
        <f>'BDD Clips brute'!S18</f>
        <v>0</v>
      </c>
      <c r="AH12" s="368">
        <f t="shared" ref="AH12" si="330">AG12/$D12</f>
        <v>0</v>
      </c>
      <c r="AI12" s="248">
        <f>'BDD Clips brute'!T18</f>
        <v>0</v>
      </c>
      <c r="AJ12" s="380">
        <f t="shared" ref="AJ12" si="331">AI12/$D12</f>
        <v>0</v>
      </c>
      <c r="AK12" s="246">
        <f>'BDD Clips brute'!U18</f>
        <v>3</v>
      </c>
      <c r="AL12" s="363">
        <f t="shared" ref="AL12" si="332">AK12/$D12</f>
        <v>1</v>
      </c>
      <c r="AM12" s="247">
        <f>'BDD Clips brute'!V18</f>
        <v>0</v>
      </c>
      <c r="AN12" s="368">
        <f t="shared" ref="AN12" si="333">AM12/$D12</f>
        <v>0</v>
      </c>
      <c r="AO12" s="251">
        <f>'BDD Clips brute'!W18</f>
        <v>0</v>
      </c>
      <c r="AP12" s="380">
        <f t="shared" ref="AP12" si="334">AO12/$D12</f>
        <v>0</v>
      </c>
      <c r="AQ12" s="245">
        <f>'BDD Clips brute'!X18</f>
        <v>3</v>
      </c>
      <c r="AR12" s="252">
        <f>'BDD Clips brute'!Y18</f>
        <v>1</v>
      </c>
      <c r="AS12" s="363">
        <f t="shared" si="70"/>
        <v>0.33333333333333331</v>
      </c>
      <c r="AT12" s="253">
        <f>'BDD Clips brute'!Z18</f>
        <v>1</v>
      </c>
      <c r="AU12" s="368">
        <f t="shared" si="70"/>
        <v>0.33333333333333331</v>
      </c>
      <c r="AV12" s="254">
        <f>'BDD Clips brute'!AA18</f>
        <v>0</v>
      </c>
      <c r="AW12" s="398">
        <f t="shared" ref="AW12" si="335">AV12/$AQ12</f>
        <v>0</v>
      </c>
      <c r="AX12" s="245">
        <f>'BDD Clips brute'!AB18</f>
        <v>0</v>
      </c>
      <c r="AY12" s="255">
        <f>'BDD Clips brute'!AC18</f>
        <v>2</v>
      </c>
      <c r="AZ12" s="252">
        <f>'BDD Clips brute'!AD18</f>
        <v>2</v>
      </c>
      <c r="BA12" s="380">
        <f t="shared" si="72"/>
        <v>1</v>
      </c>
      <c r="BB12" s="254">
        <f>'BDD Clips brute'!AE18</f>
        <v>0</v>
      </c>
      <c r="BC12" s="380">
        <f t="shared" si="72"/>
        <v>0</v>
      </c>
      <c r="BD12" s="256">
        <f>'BDD Clips brute'!AF18</f>
        <v>54</v>
      </c>
      <c r="BE12" s="257">
        <f>'BDD Clips brute'!AG18</f>
        <v>0</v>
      </c>
      <c r="BF12" s="363">
        <f t="shared" si="73"/>
        <v>0</v>
      </c>
      <c r="BG12" s="258">
        <f>'BDD Clips brute'!AH18</f>
        <v>3</v>
      </c>
      <c r="BH12" s="368">
        <f t="shared" si="35"/>
        <v>5.5555555555555552E-2</v>
      </c>
      <c r="BI12" s="259">
        <f>'BDD Clips brute'!AI18</f>
        <v>51</v>
      </c>
      <c r="BJ12" s="380">
        <f t="shared" si="36"/>
        <v>0.94444444444444442</v>
      </c>
      <c r="BK12" s="257">
        <f>'BDD Clips brute'!AJ18</f>
        <v>0</v>
      </c>
      <c r="BL12" s="380">
        <f t="shared" si="36"/>
        <v>0</v>
      </c>
      <c r="BM12" s="260">
        <f>'BDD Clips brute'!AK18</f>
        <v>46</v>
      </c>
      <c r="BN12" s="380">
        <f t="shared" ref="BN12" si="336">BM12/$BD12</f>
        <v>0.85185185185185186</v>
      </c>
      <c r="BO12" s="257">
        <f>'BDD Clips brute'!AL18</f>
        <v>0</v>
      </c>
      <c r="BP12" s="363">
        <f t="shared" ref="BP12" si="337">BO12/$BD12</f>
        <v>0</v>
      </c>
      <c r="BQ12" s="258">
        <f>'BDD Clips brute'!AM18</f>
        <v>0</v>
      </c>
      <c r="BR12" s="388">
        <f t="shared" ref="BR12" si="338">BQ12/$BD12</f>
        <v>0</v>
      </c>
      <c r="BS12" s="258">
        <f>'BDD Clips brute'!AN18</f>
        <v>51</v>
      </c>
      <c r="BT12" s="388">
        <f t="shared" ref="BT12" si="339">BS12/$BD12</f>
        <v>0.94444444444444442</v>
      </c>
      <c r="BU12" s="258">
        <f>'BDD Clips brute'!AO18</f>
        <v>0</v>
      </c>
      <c r="BV12" s="388">
        <f t="shared" ref="BV12" si="340">BU12/$BD12</f>
        <v>0</v>
      </c>
      <c r="BW12" s="258">
        <f>'BDD Clips brute'!AP18</f>
        <v>3</v>
      </c>
      <c r="BX12" s="388">
        <f t="shared" ref="BX12" si="341">BW12/$BD12</f>
        <v>5.5555555555555552E-2</v>
      </c>
      <c r="BY12" s="258">
        <f>'BDD Clips brute'!AQ18</f>
        <v>0</v>
      </c>
      <c r="BZ12" s="388">
        <f t="shared" ref="BZ12" si="342">BY12/$BD12</f>
        <v>0</v>
      </c>
      <c r="CA12" s="258">
        <f>'BDD Clips brute'!AR18</f>
        <v>0</v>
      </c>
      <c r="CB12" s="388">
        <f t="shared" ref="CB12" si="343">CA12/$BD12</f>
        <v>0</v>
      </c>
      <c r="CC12" s="258">
        <f>'BDD Clips brute'!AS18</f>
        <v>0</v>
      </c>
      <c r="CD12" s="388">
        <f t="shared" ref="CD12:CF12" si="344">CC12/$BD12</f>
        <v>0</v>
      </c>
      <c r="CE12" s="258">
        <f>'BDD Clips brute'!AT18</f>
        <v>0</v>
      </c>
      <c r="CF12" s="388">
        <f t="shared" si="344"/>
        <v>0</v>
      </c>
      <c r="CG12" s="258">
        <f>'BDD Clips brute'!AU18</f>
        <v>0</v>
      </c>
      <c r="CH12" s="368">
        <f t="shared" ref="CH12" si="345">CG12/$BD12</f>
        <v>0</v>
      </c>
      <c r="CI12" s="259">
        <f>'BDD Clips brute'!AV18</f>
        <v>0</v>
      </c>
      <c r="CJ12" s="380">
        <f t="shared" ref="CJ12" si="346">CI12/$BD12</f>
        <v>0</v>
      </c>
      <c r="CK12" s="257">
        <f>'BDD Clips brute'!AW18</f>
        <v>54</v>
      </c>
      <c r="CL12" s="363">
        <f t="shared" ref="CL12" si="347">CK12/$BD12</f>
        <v>1</v>
      </c>
      <c r="CM12" s="258">
        <f>'BDD Clips brute'!AX18</f>
        <v>0</v>
      </c>
      <c r="CN12" s="368">
        <f t="shared" ref="CN12" si="348">CM12/$BD12</f>
        <v>0</v>
      </c>
      <c r="CO12" s="259">
        <f>'BDD Clips brute'!AY18</f>
        <v>0</v>
      </c>
      <c r="CP12" s="380">
        <f t="shared" ref="CP12" si="349">CO12/$BD12</f>
        <v>0</v>
      </c>
      <c r="CQ12" s="261">
        <f>'BDD Clips brute'!AZ18</f>
        <v>54</v>
      </c>
      <c r="CR12" s="406">
        <f t="shared" ref="CR12" si="350">CQ12/$BD12</f>
        <v>1</v>
      </c>
      <c r="CS12" s="262">
        <f>'BDD Clips brute'!BA18</f>
        <v>0</v>
      </c>
      <c r="CT12" s="380">
        <f t="shared" ref="CT12" si="351">CS12/$BD12</f>
        <v>0</v>
      </c>
      <c r="CU12" s="263">
        <f>'BDD Clips brute'!BB18</f>
        <v>4.7910000000000004</v>
      </c>
      <c r="CV12" s="264">
        <f>'BDD Clips brute'!BC18</f>
        <v>0</v>
      </c>
      <c r="CW12" s="363">
        <f t="shared" si="90"/>
        <v>0</v>
      </c>
      <c r="CX12" s="265">
        <f>'BDD Clips brute'!BD18</f>
        <v>0.19600000000000001</v>
      </c>
      <c r="CY12" s="368">
        <f t="shared" si="90"/>
        <v>4.0910039657691501E-2</v>
      </c>
      <c r="CZ12" s="266">
        <f>'BDD Clips brute'!BE18</f>
        <v>4.5949999999999998</v>
      </c>
      <c r="DA12" s="380">
        <f t="shared" ref="DA12" si="352">CZ12/$CU12</f>
        <v>0.95908996034230842</v>
      </c>
      <c r="DB12" s="264">
        <f>'BDD Clips brute'!BF18</f>
        <v>0</v>
      </c>
      <c r="DC12" s="363">
        <f t="shared" ref="DC12" si="353">DB12/$CU12</f>
        <v>0</v>
      </c>
      <c r="DD12" s="265">
        <f>'BDD Clips brute'!BG18</f>
        <v>0</v>
      </c>
      <c r="DE12" s="388">
        <f t="shared" ref="DE12" si="354">DD12/$CU12</f>
        <v>0</v>
      </c>
      <c r="DF12" s="265">
        <f>'BDD Clips brute'!BH18</f>
        <v>4.5949999999999998</v>
      </c>
      <c r="DG12" s="388">
        <f t="shared" ref="DG12" si="355">DF12/$CU12</f>
        <v>0.95908996034230842</v>
      </c>
      <c r="DH12" s="265">
        <f>'BDD Clips brute'!BI18</f>
        <v>0</v>
      </c>
      <c r="DI12" s="388">
        <f t="shared" ref="DI12" si="356">DH12/$CU12</f>
        <v>0</v>
      </c>
      <c r="DJ12" s="265">
        <f>'BDD Clips brute'!BJ18</f>
        <v>0.19600000000000001</v>
      </c>
      <c r="DK12" s="388">
        <f t="shared" ref="DK12" si="357">DJ12/$CU12</f>
        <v>4.0910039657691501E-2</v>
      </c>
      <c r="DL12" s="265">
        <f>'BDD Clips brute'!BK18</f>
        <v>0</v>
      </c>
      <c r="DM12" s="388">
        <f t="shared" ref="DM12" si="358">DL12/$CU12</f>
        <v>0</v>
      </c>
      <c r="DN12" s="265">
        <f>'BDD Clips brute'!BL18</f>
        <v>0</v>
      </c>
      <c r="DO12" s="388">
        <f t="shared" ref="DO12" si="359">DN12/$CU12</f>
        <v>0</v>
      </c>
      <c r="DP12" s="265">
        <f>'BDD Clips brute'!BM18</f>
        <v>0</v>
      </c>
      <c r="DQ12" s="388">
        <f t="shared" ref="DQ12" si="360">DP12/$CU12</f>
        <v>0</v>
      </c>
      <c r="DR12" s="265">
        <f>'BDD Clips brute'!BN18</f>
        <v>0</v>
      </c>
      <c r="DS12" s="388">
        <f t="shared" ref="DS12" si="361">DR12/$CU12</f>
        <v>0</v>
      </c>
      <c r="DT12" s="265">
        <f>'BDD Clips brute'!BO18</f>
        <v>0</v>
      </c>
      <c r="DU12" s="368">
        <f t="shared" ref="DU12" si="362">DT12/$CU12</f>
        <v>0</v>
      </c>
      <c r="DV12" s="266">
        <f>'BDD Clips brute'!BP18</f>
        <v>0</v>
      </c>
      <c r="DW12" s="380">
        <f t="shared" ref="DW12" si="363">DV12/$CU12</f>
        <v>0</v>
      </c>
      <c r="DX12" s="267">
        <f>'BDD Clips brute'!BQ18</f>
        <v>14</v>
      </c>
      <c r="DY12" s="268">
        <f>'BDD Clips brute'!BR18</f>
        <v>1.246</v>
      </c>
      <c r="DZ12" s="280">
        <f>'BDD Clips brute'!BS18</f>
        <v>0</v>
      </c>
      <c r="EA12" s="410">
        <f t="shared" si="103"/>
        <v>0</v>
      </c>
      <c r="EB12" s="281">
        <f>'BDD Clips brute'!BT18</f>
        <v>0</v>
      </c>
      <c r="EC12" s="410">
        <f t="shared" si="104"/>
        <v>0</v>
      </c>
      <c r="ED12" s="271">
        <f>'BDD Clips brute'!BU18</f>
        <v>2</v>
      </c>
      <c r="EE12" s="410">
        <f t="shared" si="105"/>
        <v>0.66666666666666663</v>
      </c>
      <c r="EF12" s="272">
        <f>'BDD Clips brute'!BV18</f>
        <v>51</v>
      </c>
      <c r="EG12" s="406">
        <f t="shared" ref="EG12" si="364">EF12/$BD12</f>
        <v>0.94444444444444442</v>
      </c>
      <c r="EH12" s="282">
        <f>'BDD Clips brute'!BW18</f>
        <v>0</v>
      </c>
      <c r="EI12" s="274">
        <f>'BDD Clips brute'!BX18</f>
        <v>103</v>
      </c>
      <c r="EJ12" s="272">
        <f>'BDD Clips brute'!BY18</f>
        <v>630</v>
      </c>
      <c r="EK12" s="275">
        <f>'BDD Clips brute'!BZ18</f>
        <v>0.24140046296296297</v>
      </c>
    </row>
    <row r="13" spans="1:142" x14ac:dyDescent="0.25">
      <c r="A13" s="276">
        <f>'BDD Clips brute'!A19</f>
        <v>9</v>
      </c>
      <c r="B13" s="243" t="str">
        <f>'BDD Clips brute'!B19</f>
        <v>1 Chaînes numériques hertziennes</v>
      </c>
      <c r="C13" s="244" t="str">
        <f>'BDD Clips brute'!C19</f>
        <v>Cstar</v>
      </c>
      <c r="D13" s="245">
        <f>'BDD Clips brute'!D19</f>
        <v>3810</v>
      </c>
      <c r="E13" s="246">
        <f>'BDD Clips brute'!E19</f>
        <v>1830</v>
      </c>
      <c r="F13" s="363">
        <f t="shared" si="53"/>
        <v>0.48031496062992124</v>
      </c>
      <c r="G13" s="247">
        <f>'BDD Clips brute'!F19</f>
        <v>95</v>
      </c>
      <c r="H13" s="368">
        <f t="shared" si="54"/>
        <v>2.4934383202099737E-2</v>
      </c>
      <c r="I13" s="248">
        <f>'BDD Clips brute'!G19</f>
        <v>1885</v>
      </c>
      <c r="J13" s="380">
        <f t="shared" si="55"/>
        <v>0.49475065616797897</v>
      </c>
      <c r="K13" s="249">
        <f>'BDD Clips brute'!H19</f>
        <v>1995</v>
      </c>
      <c r="L13" s="380">
        <f t="shared" si="56"/>
        <v>0.52362204724409445</v>
      </c>
      <c r="M13" s="250">
        <f>'BDD Clips brute'!I19</f>
        <v>1547</v>
      </c>
      <c r="N13" s="380">
        <f t="shared" si="21"/>
        <v>0.40603674540682416</v>
      </c>
      <c r="O13" s="246">
        <f>'BDD Clips brute'!J19</f>
        <v>618</v>
      </c>
      <c r="P13" s="363">
        <f t="shared" si="21"/>
        <v>0.16220472440944883</v>
      </c>
      <c r="Q13" s="247">
        <f>'BDD Clips brute'!K19</f>
        <v>410</v>
      </c>
      <c r="R13" s="388">
        <f t="shared" ref="R13" si="365">Q13/$D13</f>
        <v>0.10761154855643044</v>
      </c>
      <c r="S13" s="247">
        <f>'BDD Clips brute'!L19</f>
        <v>2</v>
      </c>
      <c r="T13" s="388">
        <f t="shared" ref="T13" si="366">S13/$D13</f>
        <v>5.2493438320209973E-4</v>
      </c>
      <c r="U13" s="247">
        <f>'BDD Clips brute'!M19</f>
        <v>13</v>
      </c>
      <c r="V13" s="388">
        <f t="shared" ref="V13" si="367">U13/$D13</f>
        <v>3.4120734908136482E-3</v>
      </c>
      <c r="W13" s="247">
        <f>'BDD Clips brute'!N19</f>
        <v>0</v>
      </c>
      <c r="X13" s="388">
        <f t="shared" ref="X13" si="368">W13/$D13</f>
        <v>0</v>
      </c>
      <c r="Y13" s="247">
        <f>'BDD Clips brute'!O19</f>
        <v>0</v>
      </c>
      <c r="Z13" s="388">
        <f t="shared" ref="Z13" si="369">Y13/$D13</f>
        <v>0</v>
      </c>
      <c r="AA13" s="247">
        <f>'BDD Clips brute'!P19</f>
        <v>32</v>
      </c>
      <c r="AB13" s="388">
        <f t="shared" ref="AB13" si="370">AA13/$D13</f>
        <v>8.3989501312335957E-3</v>
      </c>
      <c r="AC13" s="247">
        <f>'BDD Clips brute'!Q19</f>
        <v>1023</v>
      </c>
      <c r="AD13" s="388">
        <f t="shared" ref="AD13" si="371">AC13/$D13</f>
        <v>0.26850393700787401</v>
      </c>
      <c r="AE13" s="247">
        <f>'BDD Clips brute'!R19</f>
        <v>80</v>
      </c>
      <c r="AF13" s="388">
        <f t="shared" ref="AF13" si="372">AE13/$D13</f>
        <v>2.0997375328083989E-2</v>
      </c>
      <c r="AG13" s="247">
        <f>'BDD Clips brute'!S19</f>
        <v>326</v>
      </c>
      <c r="AH13" s="368">
        <f t="shared" ref="AH13" si="373">AG13/$D13</f>
        <v>8.5564304461942256E-2</v>
      </c>
      <c r="AI13" s="248">
        <f>'BDD Clips brute'!T19</f>
        <v>1306</v>
      </c>
      <c r="AJ13" s="380">
        <f t="shared" ref="AJ13" si="374">AI13/$D13</f>
        <v>0.34278215223097114</v>
      </c>
      <c r="AK13" s="246">
        <f>'BDD Clips brute'!U19</f>
        <v>686</v>
      </c>
      <c r="AL13" s="363">
        <f t="shared" ref="AL13" si="375">AK13/$D13</f>
        <v>0.18005249343832022</v>
      </c>
      <c r="AM13" s="247">
        <f>'BDD Clips brute'!V19</f>
        <v>706</v>
      </c>
      <c r="AN13" s="368">
        <f t="shared" ref="AN13" si="376">AM13/$D13</f>
        <v>0.18530183727034122</v>
      </c>
      <c r="AO13" s="251">
        <f>'BDD Clips brute'!W19</f>
        <v>2418</v>
      </c>
      <c r="AP13" s="380">
        <f t="shared" ref="AP13" si="377">AO13/$D13</f>
        <v>0.63464566929133859</v>
      </c>
      <c r="AQ13" s="245">
        <f>'BDD Clips brute'!X19</f>
        <v>2614</v>
      </c>
      <c r="AR13" s="252">
        <f>'BDD Clips brute'!Y19</f>
        <v>524</v>
      </c>
      <c r="AS13" s="363">
        <f t="shared" si="70"/>
        <v>0.20045906656465187</v>
      </c>
      <c r="AT13" s="253">
        <f>'BDD Clips brute'!Z19</f>
        <v>1622</v>
      </c>
      <c r="AU13" s="368">
        <f t="shared" si="70"/>
        <v>0.62050497322111708</v>
      </c>
      <c r="AV13" s="254">
        <f>'BDD Clips brute'!AA19</f>
        <v>402</v>
      </c>
      <c r="AW13" s="398">
        <f t="shared" ref="AW13" si="378">AV13/$AQ13</f>
        <v>0.15378729915837797</v>
      </c>
      <c r="AX13" s="245">
        <f>'BDD Clips brute'!AB19</f>
        <v>190</v>
      </c>
      <c r="AY13" s="255">
        <f>'BDD Clips brute'!AC19</f>
        <v>408</v>
      </c>
      <c r="AZ13" s="252">
        <f>'BDD Clips brute'!AD19</f>
        <v>32</v>
      </c>
      <c r="BA13" s="380">
        <f t="shared" si="72"/>
        <v>7.8431372549019607E-2</v>
      </c>
      <c r="BB13" s="254">
        <f>'BDD Clips brute'!AE19</f>
        <v>376</v>
      </c>
      <c r="BC13" s="380">
        <f t="shared" si="72"/>
        <v>0.92156862745098034</v>
      </c>
      <c r="BD13" s="256">
        <f>'BDD Clips brute'!AF19</f>
        <v>70672</v>
      </c>
      <c r="BE13" s="257">
        <f>'BDD Clips brute'!AG19</f>
        <v>39476</v>
      </c>
      <c r="BF13" s="363">
        <f t="shared" si="73"/>
        <v>0.55858048449173647</v>
      </c>
      <c r="BG13" s="258">
        <f>'BDD Clips brute'!AH19</f>
        <v>468</v>
      </c>
      <c r="BH13" s="368">
        <f t="shared" si="35"/>
        <v>6.6221417251528187E-3</v>
      </c>
      <c r="BI13" s="259">
        <f>'BDD Clips brute'!AI19</f>
        <v>30728</v>
      </c>
      <c r="BJ13" s="380">
        <f t="shared" si="36"/>
        <v>0.43479737378311073</v>
      </c>
      <c r="BK13" s="257">
        <f>'BDD Clips brute'!AJ19</f>
        <v>37624</v>
      </c>
      <c r="BL13" s="380">
        <f t="shared" si="36"/>
        <v>0.53237491510074708</v>
      </c>
      <c r="BM13" s="260">
        <f>'BDD Clips brute'!AK19</f>
        <v>29909</v>
      </c>
      <c r="BN13" s="380">
        <f t="shared" ref="BN13" si="379">BM13/$BD13</f>
        <v>0.42320862576409329</v>
      </c>
      <c r="BO13" s="257">
        <f>'BDD Clips brute'!AL19</f>
        <v>6500</v>
      </c>
      <c r="BP13" s="363">
        <f t="shared" ref="BP13" si="380">BO13/$BD13</f>
        <v>9.1974190627122476E-2</v>
      </c>
      <c r="BQ13" s="258">
        <f>'BDD Clips brute'!AM19</f>
        <v>10147</v>
      </c>
      <c r="BR13" s="388">
        <f t="shared" ref="BR13" si="381">BQ13/$BD13</f>
        <v>0.14357878650667874</v>
      </c>
      <c r="BS13" s="258">
        <f>'BDD Clips brute'!AN19</f>
        <v>11</v>
      </c>
      <c r="BT13" s="388">
        <f t="shared" ref="BT13" si="382">BS13/$BD13</f>
        <v>1.5564863029205342E-4</v>
      </c>
      <c r="BU13" s="258">
        <f>'BDD Clips brute'!AO19</f>
        <v>599</v>
      </c>
      <c r="BV13" s="388">
        <f t="shared" ref="BV13" si="383">BU13/$BD13</f>
        <v>8.4757754131763643E-3</v>
      </c>
      <c r="BW13" s="258">
        <f>'BDD Clips brute'!AP19</f>
        <v>0</v>
      </c>
      <c r="BX13" s="388">
        <f t="shared" ref="BX13" si="384">BW13/$BD13</f>
        <v>0</v>
      </c>
      <c r="BY13" s="258">
        <f>'BDD Clips brute'!AQ19</f>
        <v>0</v>
      </c>
      <c r="BZ13" s="388">
        <f t="shared" ref="BZ13" si="385">BY13/$BD13</f>
        <v>0</v>
      </c>
      <c r="CA13" s="258">
        <f>'BDD Clips brute'!AR19</f>
        <v>324</v>
      </c>
      <c r="CB13" s="388">
        <f t="shared" ref="CB13" si="386">CA13/$BD13</f>
        <v>4.5845596558750281E-3</v>
      </c>
      <c r="CC13" s="258">
        <f>'BDD Clips brute'!AS19</f>
        <v>10077</v>
      </c>
      <c r="CD13" s="388">
        <f t="shared" ref="CD13:CF13" si="387">CC13/$BD13</f>
        <v>0.14258829522300204</v>
      </c>
      <c r="CE13" s="258">
        <f>'BDD Clips brute'!AT19</f>
        <v>601</v>
      </c>
      <c r="CF13" s="388">
        <f t="shared" si="387"/>
        <v>8.504075164138555E-3</v>
      </c>
      <c r="CG13" s="258">
        <f>'BDD Clips brute'!AU19</f>
        <v>3646</v>
      </c>
      <c r="CH13" s="368">
        <f t="shared" ref="CH13" si="388">CG13/$BD13</f>
        <v>5.1590446004075162E-2</v>
      </c>
      <c r="CI13" s="259">
        <f>'BDD Clips brute'!AV19</f>
        <v>38767</v>
      </c>
      <c r="CJ13" s="380">
        <f t="shared" ref="CJ13" si="389">CI13/$BD13</f>
        <v>0.54854822277563953</v>
      </c>
      <c r="CK13" s="257">
        <f>'BDD Clips brute'!AW19</f>
        <v>43718</v>
      </c>
      <c r="CL13" s="363">
        <f t="shared" ref="CL13" si="390">CK13/$BD13</f>
        <v>0.61860425628254467</v>
      </c>
      <c r="CM13" s="258">
        <f>'BDD Clips brute'!AX19</f>
        <v>7021</v>
      </c>
      <c r="CN13" s="368">
        <f t="shared" ref="CN13" si="391">CM13/$BD13</f>
        <v>9.9346275752773369E-2</v>
      </c>
      <c r="CO13" s="259">
        <f>'BDD Clips brute'!AY19</f>
        <v>19933</v>
      </c>
      <c r="CP13" s="380">
        <f t="shared" ref="CP13" si="392">CO13/$BD13</f>
        <v>0.28204946796468189</v>
      </c>
      <c r="CQ13" s="261">
        <f>'BDD Clips brute'!AZ19</f>
        <v>49538</v>
      </c>
      <c r="CR13" s="406">
        <f t="shared" ref="CR13" si="393">CQ13/$BD13</f>
        <v>0.70095653158252202</v>
      </c>
      <c r="CS13" s="262">
        <f>'BDD Clips brute'!BA19</f>
        <v>20881</v>
      </c>
      <c r="CT13" s="380">
        <f t="shared" ref="CT13" si="394">CS13/$BD13</f>
        <v>0.29546354992076068</v>
      </c>
      <c r="CU13" s="263">
        <f>'BDD Clips brute'!BB19</f>
        <v>4108.1639999999998</v>
      </c>
      <c r="CV13" s="264">
        <f>'BDD Clips brute'!BC19</f>
        <v>2421.663</v>
      </c>
      <c r="CW13" s="363">
        <f t="shared" si="90"/>
        <v>0.58947573660642572</v>
      </c>
      <c r="CX13" s="265">
        <f>'BDD Clips brute'!BD19</f>
        <v>10.835000000000001</v>
      </c>
      <c r="CY13" s="368">
        <f t="shared" si="90"/>
        <v>2.6374312223173177E-3</v>
      </c>
      <c r="CZ13" s="266">
        <f>'BDD Clips brute'!BE19</f>
        <v>1675.6659999999999</v>
      </c>
      <c r="DA13" s="380">
        <f t="shared" ref="DA13" si="395">CZ13/$CU13</f>
        <v>0.40788683217125704</v>
      </c>
      <c r="DB13" s="264">
        <f>'BDD Clips brute'!BF19</f>
        <v>279.46800000000002</v>
      </c>
      <c r="DC13" s="363">
        <f t="shared" ref="DC13" si="396">DB13/$CU13</f>
        <v>6.8027469205221611E-2</v>
      </c>
      <c r="DD13" s="265">
        <f>'BDD Clips brute'!BG19</f>
        <v>617.95799999999997</v>
      </c>
      <c r="DE13" s="388">
        <f t="shared" ref="DE13" si="397">DD13/$CU13</f>
        <v>0.15042194031202261</v>
      </c>
      <c r="DF13" s="265">
        <f>'BDD Clips brute'!BH19</f>
        <v>0.13500000000000001</v>
      </c>
      <c r="DG13" s="388">
        <f t="shared" ref="DG13" si="398">DF13/$CU13</f>
        <v>3.2861395017336213E-5</v>
      </c>
      <c r="DH13" s="265">
        <f>'BDD Clips brute'!BI19</f>
        <v>37.06</v>
      </c>
      <c r="DI13" s="388">
        <f t="shared" ref="DI13" si="399">DH13/$CU13</f>
        <v>9.0210614766109646E-3</v>
      </c>
      <c r="DJ13" s="265">
        <f>'BDD Clips brute'!BJ19</f>
        <v>0</v>
      </c>
      <c r="DK13" s="388">
        <f t="shared" ref="DK13" si="400">DJ13/$CU13</f>
        <v>0</v>
      </c>
      <c r="DL13" s="265">
        <f>'BDD Clips brute'!BK19</f>
        <v>0</v>
      </c>
      <c r="DM13" s="388">
        <f t="shared" ref="DM13" si="401">DL13/$CU13</f>
        <v>0</v>
      </c>
      <c r="DN13" s="265">
        <f>'BDD Clips brute'!BL19</f>
        <v>14.638999999999999</v>
      </c>
      <c r="DO13" s="388">
        <f t="shared" ref="DO13" si="402">DN13/$CU13</f>
        <v>3.5633923085835913E-3</v>
      </c>
      <c r="DP13" s="265">
        <f>'BDD Clips brute'!BM19</f>
        <v>540.12199999999996</v>
      </c>
      <c r="DQ13" s="388">
        <f t="shared" ref="DQ13" si="403">DP13/$CU13</f>
        <v>0.13147527703373088</v>
      </c>
      <c r="DR13" s="265">
        <f>'BDD Clips brute'!BN19</f>
        <v>20.917000000000002</v>
      </c>
      <c r="DS13" s="388">
        <f t="shared" ref="DS13" si="404">DR13/$CU13</f>
        <v>5.09156888576016E-3</v>
      </c>
      <c r="DT13" s="265">
        <f>'BDD Clips brute'!BO19</f>
        <v>159.548</v>
      </c>
      <c r="DU13" s="368">
        <f t="shared" ref="DU13" si="405">DT13/$CU13</f>
        <v>3.8836813720192286E-2</v>
      </c>
      <c r="DV13" s="266">
        <f>'BDD Clips brute'!BP19</f>
        <v>2438.317</v>
      </c>
      <c r="DW13" s="380">
        <f t="shared" ref="DW13" si="406">DV13/$CU13</f>
        <v>0.59352961566286067</v>
      </c>
      <c r="DX13" s="267">
        <f>'BDD Clips brute'!BQ19</f>
        <v>53</v>
      </c>
      <c r="DY13" s="268">
        <f>'BDD Clips brute'!BR19</f>
        <v>2.5840000000000001</v>
      </c>
      <c r="DZ13" s="271">
        <f>'BDD Clips brute'!BS19</f>
        <v>211</v>
      </c>
      <c r="EA13" s="410">
        <f t="shared" si="103"/>
        <v>5.5380577427821522E-2</v>
      </c>
      <c r="EB13" s="271">
        <f>'BDD Clips brute'!BT19</f>
        <v>35971</v>
      </c>
      <c r="EC13" s="410">
        <f t="shared" si="104"/>
        <v>0.50898517093049578</v>
      </c>
      <c r="ED13" s="271">
        <f>'BDD Clips brute'!BU19</f>
        <v>1561</v>
      </c>
      <c r="EE13" s="410">
        <f t="shared" si="105"/>
        <v>0.40971128608923885</v>
      </c>
      <c r="EF13" s="272">
        <f>'BDD Clips brute'!BV19</f>
        <v>7181</v>
      </c>
      <c r="EG13" s="406">
        <f t="shared" ref="EG13" si="407">EF13/$BD13</f>
        <v>0.1016102558297487</v>
      </c>
      <c r="EH13" s="279">
        <f>'BDD Clips brute'!BW19</f>
        <v>0.5</v>
      </c>
      <c r="EI13" s="274">
        <f>'BDD Clips brute'!BX19</f>
        <v>705</v>
      </c>
      <c r="EJ13" s="272">
        <f>'BDD Clips brute'!BY19</f>
        <v>4259</v>
      </c>
      <c r="EK13" s="275">
        <f>'BDD Clips brute'!BZ19</f>
        <v>2.5193518518518521</v>
      </c>
    </row>
    <row r="14" spans="1:142" x14ac:dyDescent="0.25">
      <c r="A14" s="242">
        <f>'BDD Clips brute'!A20</f>
        <v>10</v>
      </c>
      <c r="B14" s="243" t="str">
        <f>'BDD Clips brute'!B20</f>
        <v>1 Chaînes numériques hertziennes</v>
      </c>
      <c r="C14" s="244" t="str">
        <f>'BDD Clips brute'!C20</f>
        <v>W9</v>
      </c>
      <c r="D14" s="245">
        <f>'BDD Clips brute'!D20</f>
        <v>2254</v>
      </c>
      <c r="E14" s="246">
        <f>'BDD Clips brute'!E20</f>
        <v>1000</v>
      </c>
      <c r="F14" s="363">
        <f t="shared" si="53"/>
        <v>0.44365572315882873</v>
      </c>
      <c r="G14" s="247">
        <f>'BDD Clips brute'!F20</f>
        <v>19</v>
      </c>
      <c r="H14" s="368">
        <f t="shared" si="54"/>
        <v>8.4294587400177458E-3</v>
      </c>
      <c r="I14" s="248">
        <f>'BDD Clips brute'!G20</f>
        <v>1235</v>
      </c>
      <c r="J14" s="380">
        <f t="shared" si="55"/>
        <v>0.5479148181011535</v>
      </c>
      <c r="K14" s="249">
        <f>'BDD Clips brute'!H20</f>
        <v>1097</v>
      </c>
      <c r="L14" s="380">
        <f t="shared" si="56"/>
        <v>0.48669032830523512</v>
      </c>
      <c r="M14" s="250">
        <f>'BDD Clips brute'!I20</f>
        <v>1090</v>
      </c>
      <c r="N14" s="380">
        <f t="shared" si="21"/>
        <v>0.48358473824312331</v>
      </c>
      <c r="O14" s="246">
        <f>'BDD Clips brute'!J20</f>
        <v>170</v>
      </c>
      <c r="P14" s="363">
        <f t="shared" si="21"/>
        <v>7.5421472937000883E-2</v>
      </c>
      <c r="Q14" s="247">
        <f>'BDD Clips brute'!K20</f>
        <v>246</v>
      </c>
      <c r="R14" s="388">
        <f t="shared" ref="R14" si="408">Q14/$D14</f>
        <v>0.10913930789707187</v>
      </c>
      <c r="S14" s="247">
        <f>'BDD Clips brute'!L20</f>
        <v>2</v>
      </c>
      <c r="T14" s="388">
        <f t="shared" ref="T14" si="409">S14/$D14</f>
        <v>8.8731144631765753E-4</v>
      </c>
      <c r="U14" s="247">
        <f>'BDD Clips brute'!M20</f>
        <v>5</v>
      </c>
      <c r="V14" s="388">
        <f t="shared" ref="V14" si="410">U14/$D14</f>
        <v>2.2182786157941437E-3</v>
      </c>
      <c r="W14" s="247">
        <f>'BDD Clips brute'!N20</f>
        <v>1</v>
      </c>
      <c r="X14" s="388">
        <f t="shared" ref="X14" si="411">W14/$D14</f>
        <v>4.4365572315882877E-4</v>
      </c>
      <c r="Y14" s="247">
        <f>'BDD Clips brute'!O20</f>
        <v>0</v>
      </c>
      <c r="Z14" s="388">
        <f t="shared" ref="Z14" si="412">Y14/$D14</f>
        <v>0</v>
      </c>
      <c r="AA14" s="247">
        <f>'BDD Clips brute'!P20</f>
        <v>15</v>
      </c>
      <c r="AB14" s="388">
        <f t="shared" ref="AB14" si="413">AA14/$D14</f>
        <v>6.6548358473824312E-3</v>
      </c>
      <c r="AC14" s="247">
        <f>'BDD Clips brute'!Q20</f>
        <v>192</v>
      </c>
      <c r="AD14" s="388">
        <f t="shared" ref="AD14" si="414">AC14/$D14</f>
        <v>8.5181898846495116E-2</v>
      </c>
      <c r="AE14" s="247">
        <f>'BDD Clips brute'!R20</f>
        <v>22</v>
      </c>
      <c r="AF14" s="388">
        <f t="shared" ref="AF14" si="415">AE14/$D14</f>
        <v>9.7604259094942331E-3</v>
      </c>
      <c r="AG14" s="247">
        <f>'BDD Clips brute'!S20</f>
        <v>231</v>
      </c>
      <c r="AH14" s="368">
        <f t="shared" ref="AH14" si="416">AG14/$D14</f>
        <v>0.10248447204968944</v>
      </c>
      <c r="AI14" s="248">
        <f>'BDD Clips brute'!T20</f>
        <v>1370</v>
      </c>
      <c r="AJ14" s="380">
        <f t="shared" ref="AJ14" si="417">AI14/$D14</f>
        <v>0.60780834072759538</v>
      </c>
      <c r="AK14" s="246">
        <f>'BDD Clips brute'!U20</f>
        <v>555</v>
      </c>
      <c r="AL14" s="363">
        <f t="shared" ref="AL14" si="418">AK14/$D14</f>
        <v>0.24622892635314997</v>
      </c>
      <c r="AM14" s="247">
        <f>'BDD Clips brute'!V20</f>
        <v>167</v>
      </c>
      <c r="AN14" s="368">
        <f t="shared" ref="AN14" si="419">AM14/$D14</f>
        <v>7.4090505767524406E-2</v>
      </c>
      <c r="AO14" s="251">
        <f>'BDD Clips brute'!W20</f>
        <v>1532</v>
      </c>
      <c r="AP14" s="380">
        <f t="shared" ref="AP14" si="420">AO14/$D14</f>
        <v>0.67968056787932563</v>
      </c>
      <c r="AQ14" s="245">
        <f>'BDD Clips brute'!X20</f>
        <v>1270</v>
      </c>
      <c r="AR14" s="252">
        <f>'BDD Clips brute'!Y20</f>
        <v>344</v>
      </c>
      <c r="AS14" s="363">
        <f t="shared" si="70"/>
        <v>0.27086614173228346</v>
      </c>
      <c r="AT14" s="253">
        <f>'BDD Clips brute'!Z20</f>
        <v>714</v>
      </c>
      <c r="AU14" s="368">
        <f t="shared" si="70"/>
        <v>0.5622047244094488</v>
      </c>
      <c r="AV14" s="254">
        <f>'BDD Clips brute'!AA20</f>
        <v>201</v>
      </c>
      <c r="AW14" s="398">
        <f t="shared" ref="AW14" si="421">AV14/$AQ14</f>
        <v>0.15826771653543306</v>
      </c>
      <c r="AX14" s="245">
        <f>'BDD Clips brute'!AB20</f>
        <v>155</v>
      </c>
      <c r="AY14" s="255">
        <f>'BDD Clips brute'!AC20</f>
        <v>143</v>
      </c>
      <c r="AZ14" s="252">
        <f>'BDD Clips brute'!AD20</f>
        <v>29</v>
      </c>
      <c r="BA14" s="380">
        <f t="shared" si="72"/>
        <v>0.20279720279720279</v>
      </c>
      <c r="BB14" s="254">
        <f>'BDD Clips brute'!AE20</f>
        <v>114</v>
      </c>
      <c r="BC14" s="380">
        <f t="shared" si="72"/>
        <v>0.79720279720279719</v>
      </c>
      <c r="BD14" s="256">
        <f>'BDD Clips brute'!AF20</f>
        <v>48755</v>
      </c>
      <c r="BE14" s="257">
        <f>'BDD Clips brute'!AG20</f>
        <v>35266</v>
      </c>
      <c r="BF14" s="363">
        <f t="shared" si="73"/>
        <v>0.72333094041636758</v>
      </c>
      <c r="BG14" s="258">
        <f>'BDD Clips brute'!AH20</f>
        <v>223</v>
      </c>
      <c r="BH14" s="368">
        <f t="shared" si="35"/>
        <v>4.573889857450518E-3</v>
      </c>
      <c r="BI14" s="259">
        <f>'BDD Clips brute'!AI20</f>
        <v>13266</v>
      </c>
      <c r="BJ14" s="380">
        <f t="shared" si="36"/>
        <v>0.27209516972618192</v>
      </c>
      <c r="BK14" s="257">
        <f>'BDD Clips brute'!AJ20</f>
        <v>34779</v>
      </c>
      <c r="BL14" s="380">
        <f t="shared" si="36"/>
        <v>0.71334222131063485</v>
      </c>
      <c r="BM14" s="260">
        <f>'BDD Clips brute'!AK20</f>
        <v>13179</v>
      </c>
      <c r="BN14" s="380">
        <f t="shared" ref="BN14" si="422">BM14/$BD14</f>
        <v>0.27031073736027073</v>
      </c>
      <c r="BO14" s="257">
        <f>'BDD Clips brute'!AL20</f>
        <v>2441</v>
      </c>
      <c r="BP14" s="363">
        <f t="shared" ref="BP14" si="423">BO14/$BD14</f>
        <v>5.0066659829761051E-2</v>
      </c>
      <c r="BQ14" s="258">
        <f>'BDD Clips brute'!AM20</f>
        <v>5798</v>
      </c>
      <c r="BR14" s="388">
        <f t="shared" ref="BR14" si="424">BQ14/$BD14</f>
        <v>0.11892113629371347</v>
      </c>
      <c r="BS14" s="258">
        <f>'BDD Clips brute'!AN20</f>
        <v>4</v>
      </c>
      <c r="BT14" s="388">
        <f t="shared" ref="BT14" si="425">BS14/$BD14</f>
        <v>8.2042867398215562E-5</v>
      </c>
      <c r="BU14" s="258">
        <f>'BDD Clips brute'!AO20</f>
        <v>69</v>
      </c>
      <c r="BV14" s="388">
        <f t="shared" ref="BV14" si="426">BU14/$BD14</f>
        <v>1.4152394626192185E-3</v>
      </c>
      <c r="BW14" s="258">
        <f>'BDD Clips brute'!AP20</f>
        <v>27</v>
      </c>
      <c r="BX14" s="388">
        <f t="shared" ref="BX14" si="427">BW14/$BD14</f>
        <v>5.5378935493795506E-4</v>
      </c>
      <c r="BY14" s="258">
        <f>'BDD Clips brute'!AQ20</f>
        <v>0</v>
      </c>
      <c r="BZ14" s="388">
        <f t="shared" ref="BZ14" si="428">BY14/$BD14</f>
        <v>0</v>
      </c>
      <c r="CA14" s="258">
        <f>'BDD Clips brute'!AR20</f>
        <v>234</v>
      </c>
      <c r="CB14" s="388">
        <f t="shared" ref="CB14" si="429">CA14/$BD14</f>
        <v>4.7995077427956103E-3</v>
      </c>
      <c r="CC14" s="258">
        <f>'BDD Clips brute'!AS20</f>
        <v>5700</v>
      </c>
      <c r="CD14" s="388">
        <f t="shared" ref="CD14:CF14" si="430">CC14/$BD14</f>
        <v>0.11691108604245719</v>
      </c>
      <c r="CE14" s="258">
        <f>'BDD Clips brute'!AT20</f>
        <v>332</v>
      </c>
      <c r="CF14" s="388">
        <f t="shared" si="430"/>
        <v>6.809557994051892E-3</v>
      </c>
      <c r="CG14" s="258">
        <f>'BDD Clips brute'!AU20</f>
        <v>1895</v>
      </c>
      <c r="CH14" s="368">
        <f t="shared" ref="CH14" si="431">CG14/$BD14</f>
        <v>3.8867808429904623E-2</v>
      </c>
      <c r="CI14" s="259">
        <f>'BDD Clips brute'!AV20</f>
        <v>32255</v>
      </c>
      <c r="CJ14" s="380">
        <f t="shared" ref="CJ14" si="432">CI14/$BD14</f>
        <v>0.66157317198236076</v>
      </c>
      <c r="CK14" s="257">
        <f>'BDD Clips brute'!AW20</f>
        <v>31781</v>
      </c>
      <c r="CL14" s="363">
        <f t="shared" ref="CL14" si="433">CK14/$BD14</f>
        <v>0.65185109219567228</v>
      </c>
      <c r="CM14" s="258">
        <f>'BDD Clips brute'!AX20</f>
        <v>4894</v>
      </c>
      <c r="CN14" s="368">
        <f t="shared" ref="CN14" si="434">CM14/$BD14</f>
        <v>0.10037944826171674</v>
      </c>
      <c r="CO14" s="259">
        <f>'BDD Clips brute'!AY20</f>
        <v>12080</v>
      </c>
      <c r="CP14" s="380">
        <f t="shared" ref="CP14" si="435">CO14/$BD14</f>
        <v>0.24776945954261101</v>
      </c>
      <c r="CQ14" s="261">
        <f>'BDD Clips brute'!AZ20</f>
        <v>32214</v>
      </c>
      <c r="CR14" s="406">
        <f t="shared" ref="CR14" si="436">CQ14/$BD14</f>
        <v>0.66073223259152902</v>
      </c>
      <c r="CS14" s="262">
        <f>'BDD Clips brute'!BA20</f>
        <v>16522</v>
      </c>
      <c r="CT14" s="380">
        <f t="shared" ref="CT14" si="437">CS14/$BD14</f>
        <v>0.33887806378832941</v>
      </c>
      <c r="CU14" s="263">
        <f>'BDD Clips brute'!BB20</f>
        <v>1825.3910000000001</v>
      </c>
      <c r="CV14" s="264">
        <f>'BDD Clips brute'!BC20</f>
        <v>1242.4739999999999</v>
      </c>
      <c r="CW14" s="363">
        <f t="shared" si="90"/>
        <v>0.68066184176431233</v>
      </c>
      <c r="CX14" s="265">
        <f>'BDD Clips brute'!BD20</f>
        <v>10.298</v>
      </c>
      <c r="CY14" s="368">
        <f t="shared" si="90"/>
        <v>5.64153104732082E-3</v>
      </c>
      <c r="CZ14" s="266">
        <f>'BDD Clips brute'!BE20</f>
        <v>572.61900000000003</v>
      </c>
      <c r="DA14" s="380">
        <f t="shared" ref="DA14" si="438">CZ14/$CU14</f>
        <v>0.31369662718836677</v>
      </c>
      <c r="DB14" s="264">
        <f>'BDD Clips brute'!BF20</f>
        <v>108.10299999999999</v>
      </c>
      <c r="DC14" s="363">
        <f t="shared" ref="DC14" si="439">DB14/$CU14</f>
        <v>5.9221832473152325E-2</v>
      </c>
      <c r="DD14" s="265">
        <f>'BDD Clips brute'!BG20</f>
        <v>228.845</v>
      </c>
      <c r="DE14" s="388">
        <f t="shared" ref="DE14" si="440">DD14/$CU14</f>
        <v>0.12536766095592669</v>
      </c>
      <c r="DF14" s="265">
        <f>'BDD Clips brute'!BH20</f>
        <v>0.21299999999999999</v>
      </c>
      <c r="DG14" s="388">
        <f t="shared" ref="DG14" si="441">DF14/$CU14</f>
        <v>1.166873289065192E-4</v>
      </c>
      <c r="DH14" s="265">
        <f>'BDD Clips brute'!BI20</f>
        <v>1.962</v>
      </c>
      <c r="DI14" s="388">
        <f t="shared" ref="DI14" si="442">DH14/$CU14</f>
        <v>1.074838212744557E-3</v>
      </c>
      <c r="DJ14" s="265">
        <f>'BDD Clips brute'!BJ20</f>
        <v>0.97499999999999998</v>
      </c>
      <c r="DK14" s="388">
        <f t="shared" ref="DK14" si="443">DJ14/$CU14</f>
        <v>5.3413213936082734E-4</v>
      </c>
      <c r="DL14" s="265">
        <f>'BDD Clips brute'!BK20</f>
        <v>0</v>
      </c>
      <c r="DM14" s="388">
        <f t="shared" ref="DM14" si="444">DL14/$CU14</f>
        <v>0</v>
      </c>
      <c r="DN14" s="265">
        <f>'BDD Clips brute'!BL20</f>
        <v>10.097</v>
      </c>
      <c r="DO14" s="388">
        <f t="shared" ref="DO14" si="445">DN14/$CU14</f>
        <v>5.5314176524372035E-3</v>
      </c>
      <c r="DP14" s="265">
        <f>'BDD Clips brute'!BM20</f>
        <v>215.65799999999999</v>
      </c>
      <c r="DQ14" s="388">
        <f t="shared" ref="DQ14" si="446">DP14/$CU14</f>
        <v>0.1181434552925921</v>
      </c>
      <c r="DR14" s="265">
        <f>'BDD Clips brute'!BN20</f>
        <v>13.882999999999999</v>
      </c>
      <c r="DS14" s="388">
        <f t="shared" ref="DS14" si="447">DR14/$CU14</f>
        <v>7.6054938366629391E-3</v>
      </c>
      <c r="DT14" s="265">
        <f>'BDD Clips brute'!BO20</f>
        <v>76.218000000000004</v>
      </c>
      <c r="DU14" s="368">
        <f t="shared" ref="DU14" si="448">DT14/$CU14</f>
        <v>4.175434194646517E-2</v>
      </c>
      <c r="DV14" s="266">
        <f>'BDD Clips brute'!BP20</f>
        <v>1169.4369999999999</v>
      </c>
      <c r="DW14" s="380">
        <f t="shared" ref="DW14" si="449">DV14/$CU14</f>
        <v>0.64065014016175159</v>
      </c>
      <c r="DX14" s="267">
        <f>'BDD Clips brute'!BQ20</f>
        <v>31</v>
      </c>
      <c r="DY14" s="268">
        <f>'BDD Clips brute'!BR20</f>
        <v>1.145</v>
      </c>
      <c r="DZ14" s="271">
        <f>'BDD Clips brute'!BS20</f>
        <v>206</v>
      </c>
      <c r="EA14" s="410">
        <f t="shared" si="103"/>
        <v>9.1393078970718716E-2</v>
      </c>
      <c r="EB14" s="271">
        <f>'BDD Clips brute'!BT20</f>
        <v>25672</v>
      </c>
      <c r="EC14" s="410">
        <f t="shared" si="104"/>
        <v>0.52655112296174755</v>
      </c>
      <c r="ED14" s="271">
        <f>'BDD Clips brute'!BU20</f>
        <v>244</v>
      </c>
      <c r="EE14" s="410">
        <f t="shared" si="105"/>
        <v>0.10825199645075421</v>
      </c>
      <c r="EF14" s="272">
        <f>'BDD Clips brute'!BV20</f>
        <v>2380</v>
      </c>
      <c r="EG14" s="406">
        <f t="shared" ref="EG14" si="450">EF14/$BD14</f>
        <v>4.8815506101938265E-2</v>
      </c>
      <c r="EH14" s="279">
        <f>'BDD Clips brute'!BW20</f>
        <v>0.4</v>
      </c>
      <c r="EI14" s="274">
        <f>'BDD Clips brute'!BX20</f>
        <v>1789</v>
      </c>
      <c r="EJ14" s="272">
        <f>'BDD Clips brute'!BY20</f>
        <v>10892</v>
      </c>
      <c r="EK14" s="275">
        <f>'BDD Clips brute'!BZ20</f>
        <v>4.839884259259259</v>
      </c>
    </row>
    <row r="15" spans="1:142" ht="15.75" thickBot="1" x14ac:dyDescent="0.3">
      <c r="A15" s="283">
        <f>'BDD Clips brute'!A21</f>
        <v>11</v>
      </c>
      <c r="B15" s="284" t="str">
        <f>'BDD Clips brute'!B21</f>
        <v>1 Chaînes numériques hertziennes</v>
      </c>
      <c r="C15" s="285" t="str">
        <f>'BDD Clips brute'!C21</f>
        <v>TMC</v>
      </c>
      <c r="D15" s="286">
        <f>'BDD Clips brute'!D21</f>
        <v>16</v>
      </c>
      <c r="E15" s="287">
        <f>'BDD Clips brute'!E21</f>
        <v>11</v>
      </c>
      <c r="F15" s="364">
        <f t="shared" si="53"/>
        <v>0.6875</v>
      </c>
      <c r="G15" s="288">
        <f>'BDD Clips brute'!F21</f>
        <v>0</v>
      </c>
      <c r="H15" s="369">
        <f t="shared" si="54"/>
        <v>0</v>
      </c>
      <c r="I15" s="289">
        <f>'BDD Clips brute'!G21</f>
        <v>5</v>
      </c>
      <c r="J15" s="381">
        <f t="shared" si="55"/>
        <v>0.3125</v>
      </c>
      <c r="K15" s="290">
        <f>'BDD Clips brute'!H21</f>
        <v>7</v>
      </c>
      <c r="L15" s="381">
        <f t="shared" si="56"/>
        <v>0.4375</v>
      </c>
      <c r="M15" s="291">
        <f>'BDD Clips brute'!I21</f>
        <v>4</v>
      </c>
      <c r="N15" s="381">
        <f t="shared" si="21"/>
        <v>0.25</v>
      </c>
      <c r="O15" s="287">
        <f>'BDD Clips brute'!J21</f>
        <v>2</v>
      </c>
      <c r="P15" s="364">
        <f t="shared" si="21"/>
        <v>0.125</v>
      </c>
      <c r="Q15" s="288">
        <f>'BDD Clips brute'!K21</f>
        <v>0</v>
      </c>
      <c r="R15" s="389">
        <f t="shared" ref="R15" si="451">Q15/$D15</f>
        <v>0</v>
      </c>
      <c r="S15" s="288">
        <f>'BDD Clips brute'!L21</f>
        <v>0</v>
      </c>
      <c r="T15" s="389">
        <f t="shared" ref="T15" si="452">S15/$D15</f>
        <v>0</v>
      </c>
      <c r="U15" s="288">
        <f>'BDD Clips brute'!M21</f>
        <v>0</v>
      </c>
      <c r="V15" s="389">
        <f t="shared" ref="V15" si="453">U15/$D15</f>
        <v>0</v>
      </c>
      <c r="W15" s="288">
        <f>'BDD Clips brute'!N21</f>
        <v>0</v>
      </c>
      <c r="X15" s="389">
        <f t="shared" ref="X15" si="454">W15/$D15</f>
        <v>0</v>
      </c>
      <c r="Y15" s="288">
        <f>'BDD Clips brute'!O21</f>
        <v>0</v>
      </c>
      <c r="Z15" s="389">
        <f t="shared" ref="Z15" si="455">Y15/$D15</f>
        <v>0</v>
      </c>
      <c r="AA15" s="288">
        <f>'BDD Clips brute'!P21</f>
        <v>0</v>
      </c>
      <c r="AB15" s="389">
        <f t="shared" ref="AB15" si="456">AA15/$D15</f>
        <v>0</v>
      </c>
      <c r="AC15" s="288">
        <f>'BDD Clips brute'!Q21</f>
        <v>3</v>
      </c>
      <c r="AD15" s="389">
        <f t="shared" ref="AD15" si="457">AC15/$D15</f>
        <v>0.1875</v>
      </c>
      <c r="AE15" s="288">
        <f>'BDD Clips brute'!R21</f>
        <v>0</v>
      </c>
      <c r="AF15" s="389">
        <f t="shared" ref="AF15" si="458">AE15/$D15</f>
        <v>0</v>
      </c>
      <c r="AG15" s="288">
        <f>'BDD Clips brute'!S21</f>
        <v>0</v>
      </c>
      <c r="AH15" s="369">
        <f t="shared" ref="AH15" si="459">AG15/$D15</f>
        <v>0</v>
      </c>
      <c r="AI15" s="289">
        <f>'BDD Clips brute'!T21</f>
        <v>11</v>
      </c>
      <c r="AJ15" s="381">
        <f t="shared" ref="AJ15" si="460">AI15/$D15</f>
        <v>0.6875</v>
      </c>
      <c r="AK15" s="287">
        <f>'BDD Clips brute'!U21</f>
        <v>0</v>
      </c>
      <c r="AL15" s="364">
        <f t="shared" ref="AL15" si="461">AK15/$D15</f>
        <v>0</v>
      </c>
      <c r="AM15" s="288">
        <f>'BDD Clips brute'!V21</f>
        <v>0</v>
      </c>
      <c r="AN15" s="369">
        <f t="shared" ref="AN15" si="462">AM15/$D15</f>
        <v>0</v>
      </c>
      <c r="AO15" s="292">
        <f>'BDD Clips brute'!W21</f>
        <v>16</v>
      </c>
      <c r="AP15" s="381">
        <f t="shared" ref="AP15" si="463">AO15/$D15</f>
        <v>1</v>
      </c>
      <c r="AQ15" s="286">
        <f>'BDD Clips brute'!X21</f>
        <v>6</v>
      </c>
      <c r="AR15" s="293">
        <f>'BDD Clips brute'!Y21</f>
        <v>3</v>
      </c>
      <c r="AS15" s="364">
        <f t="shared" si="70"/>
        <v>0.5</v>
      </c>
      <c r="AT15" s="294">
        <f>'BDD Clips brute'!Z21</f>
        <v>3</v>
      </c>
      <c r="AU15" s="369">
        <f t="shared" si="70"/>
        <v>0.5</v>
      </c>
      <c r="AV15" s="295">
        <f>'BDD Clips brute'!AA21</f>
        <v>0</v>
      </c>
      <c r="AW15" s="399">
        <f t="shared" ref="AW15" si="464">AV15/$AQ15</f>
        <v>0</v>
      </c>
      <c r="AX15" s="295">
        <f>'BDD Clips brute'!AB21</f>
        <v>2</v>
      </c>
      <c r="AY15" s="296">
        <f>'BDD Clips brute'!AC21</f>
        <v>4</v>
      </c>
      <c r="AZ15" s="293">
        <f>'BDD Clips brute'!AD21</f>
        <v>3</v>
      </c>
      <c r="BA15" s="381">
        <f t="shared" si="72"/>
        <v>0.75</v>
      </c>
      <c r="BB15" s="295">
        <f>'BDD Clips brute'!AE21</f>
        <v>1</v>
      </c>
      <c r="BC15" s="381">
        <f t="shared" si="72"/>
        <v>0.25</v>
      </c>
      <c r="BD15" s="297">
        <f>'BDD Clips brute'!AF21</f>
        <v>17</v>
      </c>
      <c r="BE15" s="298">
        <f>'BDD Clips brute'!AG21</f>
        <v>12</v>
      </c>
      <c r="BF15" s="364">
        <f t="shared" si="73"/>
        <v>0.70588235294117652</v>
      </c>
      <c r="BG15" s="299">
        <f>'BDD Clips brute'!AH21</f>
        <v>0</v>
      </c>
      <c r="BH15" s="369">
        <f t="shared" si="35"/>
        <v>0</v>
      </c>
      <c r="BI15" s="300">
        <f>'BDD Clips brute'!AI21</f>
        <v>5</v>
      </c>
      <c r="BJ15" s="381">
        <f t="shared" si="36"/>
        <v>0.29411764705882354</v>
      </c>
      <c r="BK15" s="298">
        <f>'BDD Clips brute'!AJ21</f>
        <v>8</v>
      </c>
      <c r="BL15" s="381">
        <f t="shared" si="36"/>
        <v>0.47058823529411764</v>
      </c>
      <c r="BM15" s="301">
        <f>'BDD Clips brute'!AK21</f>
        <v>4</v>
      </c>
      <c r="BN15" s="381">
        <f t="shared" ref="BN15" si="465">BM15/$BD15</f>
        <v>0.23529411764705882</v>
      </c>
      <c r="BO15" s="298">
        <f>'BDD Clips brute'!AL21</f>
        <v>2</v>
      </c>
      <c r="BP15" s="364">
        <f t="shared" ref="BP15" si="466">BO15/$BD15</f>
        <v>0.11764705882352941</v>
      </c>
      <c r="BQ15" s="299">
        <f>'BDD Clips brute'!AM21</f>
        <v>0</v>
      </c>
      <c r="BR15" s="389">
        <f t="shared" ref="BR15" si="467">BQ15/$BD15</f>
        <v>0</v>
      </c>
      <c r="BS15" s="299">
        <f>'BDD Clips brute'!AN21</f>
        <v>0</v>
      </c>
      <c r="BT15" s="389">
        <f t="shared" ref="BT15" si="468">BS15/$BD15</f>
        <v>0</v>
      </c>
      <c r="BU15" s="299">
        <f>'BDD Clips brute'!AO21</f>
        <v>0</v>
      </c>
      <c r="BV15" s="389">
        <f t="shared" ref="BV15" si="469">BU15/$BD15</f>
        <v>0</v>
      </c>
      <c r="BW15" s="299">
        <f>'BDD Clips brute'!AP21</f>
        <v>0</v>
      </c>
      <c r="BX15" s="389">
        <f t="shared" ref="BX15" si="470">BW15/$BD15</f>
        <v>0</v>
      </c>
      <c r="BY15" s="299">
        <f>'BDD Clips brute'!AQ21</f>
        <v>0</v>
      </c>
      <c r="BZ15" s="389">
        <f t="shared" ref="BZ15" si="471">BY15/$BD15</f>
        <v>0</v>
      </c>
      <c r="CA15" s="299">
        <f>'BDD Clips brute'!AR21</f>
        <v>0</v>
      </c>
      <c r="CB15" s="389">
        <f t="shared" ref="CB15" si="472">CA15/$BD15</f>
        <v>0</v>
      </c>
      <c r="CC15" s="299">
        <f>'BDD Clips brute'!AS21</f>
        <v>3</v>
      </c>
      <c r="CD15" s="389">
        <f t="shared" ref="CD15:CF15" si="473">CC15/$BD15</f>
        <v>0.17647058823529413</v>
      </c>
      <c r="CE15" s="299">
        <f>'BDD Clips brute'!AT21</f>
        <v>0</v>
      </c>
      <c r="CF15" s="389">
        <f t="shared" si="473"/>
        <v>0</v>
      </c>
      <c r="CG15" s="299">
        <f>'BDD Clips brute'!AU21</f>
        <v>0</v>
      </c>
      <c r="CH15" s="369">
        <f t="shared" ref="CH15" si="474">CG15/$BD15</f>
        <v>0</v>
      </c>
      <c r="CI15" s="300">
        <f>'BDD Clips brute'!AV21</f>
        <v>12</v>
      </c>
      <c r="CJ15" s="381">
        <f t="shared" ref="CJ15" si="475">CI15/$BD15</f>
        <v>0.70588235294117652</v>
      </c>
      <c r="CK15" s="298">
        <f>'BDD Clips brute'!AW21</f>
        <v>0</v>
      </c>
      <c r="CL15" s="364">
        <f t="shared" ref="CL15" si="476">CK15/$BD15</f>
        <v>0</v>
      </c>
      <c r="CM15" s="299">
        <f>'BDD Clips brute'!AX21</f>
        <v>0</v>
      </c>
      <c r="CN15" s="369">
        <f t="shared" ref="CN15" si="477">CM15/$BD15</f>
        <v>0</v>
      </c>
      <c r="CO15" s="300">
        <f>'BDD Clips brute'!AY21</f>
        <v>17</v>
      </c>
      <c r="CP15" s="381">
        <f t="shared" ref="CP15" si="478">CO15/$BD15</f>
        <v>1</v>
      </c>
      <c r="CQ15" s="298">
        <f>'BDD Clips brute'!AZ21</f>
        <v>15</v>
      </c>
      <c r="CR15" s="381">
        <f t="shared" ref="CR15" si="479">CQ15/$BD15</f>
        <v>0.88235294117647056</v>
      </c>
      <c r="CS15" s="300">
        <f>'BDD Clips brute'!BA21</f>
        <v>1</v>
      </c>
      <c r="CT15" s="381">
        <f t="shared" ref="CT15" si="480">CS15/$BD15</f>
        <v>5.8823529411764705E-2</v>
      </c>
      <c r="CU15" s="302">
        <f>'BDD Clips brute'!BB21</f>
        <v>2.1619999999999999</v>
      </c>
      <c r="CV15" s="303">
        <f>'BDD Clips brute'!BC21</f>
        <v>1.7589999999999999</v>
      </c>
      <c r="CW15" s="364">
        <f t="shared" si="90"/>
        <v>0.81359851988899168</v>
      </c>
      <c r="CX15" s="304">
        <f>'BDD Clips brute'!BD21</f>
        <v>0</v>
      </c>
      <c r="CY15" s="369">
        <f t="shared" si="90"/>
        <v>0</v>
      </c>
      <c r="CZ15" s="305">
        <f>'BDD Clips brute'!BE21</f>
        <v>0.40300000000000002</v>
      </c>
      <c r="DA15" s="381">
        <f t="shared" ref="DA15" si="481">CZ15/$CU15</f>
        <v>0.18640148011100835</v>
      </c>
      <c r="DB15" s="303">
        <f>'BDD Clips brute'!BF21</f>
        <v>0.13400000000000001</v>
      </c>
      <c r="DC15" s="364">
        <f t="shared" ref="DC15" si="482">DB15/$CU15</f>
        <v>6.1979648473635532E-2</v>
      </c>
      <c r="DD15" s="304">
        <f>'BDD Clips brute'!BG21</f>
        <v>0</v>
      </c>
      <c r="DE15" s="389">
        <f t="shared" ref="DE15" si="483">DD15/$CU15</f>
        <v>0</v>
      </c>
      <c r="DF15" s="304">
        <f>'BDD Clips brute'!BH21</f>
        <v>0</v>
      </c>
      <c r="DG15" s="389">
        <f t="shared" ref="DG15" si="484">DF15/$CU15</f>
        <v>0</v>
      </c>
      <c r="DH15" s="304">
        <f>'BDD Clips brute'!BI21</f>
        <v>0</v>
      </c>
      <c r="DI15" s="389">
        <f t="shared" ref="DI15" si="485">DH15/$CU15</f>
        <v>0</v>
      </c>
      <c r="DJ15" s="304">
        <f>'BDD Clips brute'!BJ21</f>
        <v>0</v>
      </c>
      <c r="DK15" s="389">
        <f t="shared" ref="DK15" si="486">DJ15/$CU15</f>
        <v>0</v>
      </c>
      <c r="DL15" s="304">
        <f>'BDD Clips brute'!BK21</f>
        <v>0</v>
      </c>
      <c r="DM15" s="389">
        <f t="shared" ref="DM15" si="487">DL15/$CU15</f>
        <v>0</v>
      </c>
      <c r="DN15" s="304">
        <f>'BDD Clips brute'!BL21</f>
        <v>0</v>
      </c>
      <c r="DO15" s="389">
        <f t="shared" ref="DO15" si="488">DN15/$CU15</f>
        <v>0</v>
      </c>
      <c r="DP15" s="304">
        <f>'BDD Clips brute'!BM21</f>
        <v>0.22700000000000001</v>
      </c>
      <c r="DQ15" s="389">
        <f t="shared" ref="DQ15" si="489">DP15/$CU15</f>
        <v>0.10499537465309899</v>
      </c>
      <c r="DR15" s="304">
        <f>'BDD Clips brute'!BN21</f>
        <v>0</v>
      </c>
      <c r="DS15" s="389">
        <f t="shared" ref="DS15" si="490">DR15/$CU15</f>
        <v>0</v>
      </c>
      <c r="DT15" s="304">
        <f>'BDD Clips brute'!BO21</f>
        <v>0</v>
      </c>
      <c r="DU15" s="369">
        <f t="shared" ref="DU15" si="491">DT15/$CU15</f>
        <v>0</v>
      </c>
      <c r="DV15" s="305">
        <f>'BDD Clips brute'!BP21</f>
        <v>1.8009999999999999</v>
      </c>
      <c r="DW15" s="381">
        <f t="shared" ref="DW15" si="492">DV15/$CU15</f>
        <v>0.83302497687326549</v>
      </c>
      <c r="DX15" s="306">
        <f>'BDD Clips brute'!BQ21</f>
        <v>2</v>
      </c>
      <c r="DY15" s="307">
        <f>'BDD Clips brute'!BR21</f>
        <v>0.313</v>
      </c>
      <c r="DZ15" s="280">
        <f>'BDD Clips brute'!BS21</f>
        <v>0</v>
      </c>
      <c r="EA15" s="410">
        <f t="shared" si="103"/>
        <v>0</v>
      </c>
      <c r="EB15" s="281">
        <f>'BDD Clips brute'!BT21</f>
        <v>0</v>
      </c>
      <c r="EC15" s="414">
        <f t="shared" si="104"/>
        <v>0</v>
      </c>
      <c r="ED15" s="308">
        <f>'BDD Clips brute'!BU21</f>
        <v>1</v>
      </c>
      <c r="EE15" s="364">
        <f t="shared" si="105"/>
        <v>6.25E-2</v>
      </c>
      <c r="EF15" s="309">
        <f>'BDD Clips brute'!BV21</f>
        <v>1</v>
      </c>
      <c r="EG15" s="417">
        <f t="shared" ref="EG15" si="493">EF15/$BD15</f>
        <v>5.8823529411764705E-2</v>
      </c>
      <c r="EH15" s="282">
        <f>'BDD Clips brute'!BW21</f>
        <v>0</v>
      </c>
      <c r="EI15" s="310">
        <f>'BDD Clips brute'!BX21</f>
        <v>168</v>
      </c>
      <c r="EJ15" s="311">
        <f>'BDD Clips brute'!BY21</f>
        <v>908</v>
      </c>
      <c r="EK15" s="312">
        <f>'BDD Clips brute'!BZ21</f>
        <v>0.38624999999999998</v>
      </c>
    </row>
    <row r="16" spans="1:142" ht="15.75" thickBot="1" x14ac:dyDescent="0.3">
      <c r="A16" s="585">
        <v>12</v>
      </c>
      <c r="B16" s="584">
        <f>'BDD Clips brute'!B9</f>
        <v>0</v>
      </c>
      <c r="C16" s="583" t="str">
        <f>'BDD Clips brute'!A9</f>
        <v>Panel chaînes numériques hertziennes</v>
      </c>
      <c r="D16" s="150">
        <f>'BDD Clips brute'!D9</f>
        <v>5683</v>
      </c>
      <c r="E16" s="151">
        <f>'BDD Clips brute'!E9</f>
        <v>2665</v>
      </c>
      <c r="F16" s="362">
        <f t="shared" si="53"/>
        <v>0.46894245996832656</v>
      </c>
      <c r="G16" s="152">
        <f>'BDD Clips brute'!F9</f>
        <v>116</v>
      </c>
      <c r="H16" s="370">
        <f t="shared" si="54"/>
        <v>2.0411754355094139E-2</v>
      </c>
      <c r="I16" s="153">
        <f>'BDD Clips brute'!G9</f>
        <v>2902</v>
      </c>
      <c r="J16" s="379">
        <f t="shared" si="55"/>
        <v>0.51064578567657926</v>
      </c>
      <c r="K16" s="154">
        <f>'BDD Clips brute'!H9</f>
        <v>2926</v>
      </c>
      <c r="L16" s="379">
        <f t="shared" si="56"/>
        <v>0.5148689072672884</v>
      </c>
      <c r="M16" s="155">
        <f>'BDD Clips brute'!I9</f>
        <v>2424</v>
      </c>
      <c r="N16" s="379">
        <f t="shared" si="21"/>
        <v>0.42653528066162238</v>
      </c>
      <c r="O16" s="151">
        <f>'BDD Clips brute'!J9</f>
        <v>734</v>
      </c>
      <c r="P16" s="362">
        <f t="shared" si="21"/>
        <v>0.12915713531585429</v>
      </c>
      <c r="Q16" s="152">
        <f>'BDD Clips brute'!K9</f>
        <v>585</v>
      </c>
      <c r="R16" s="387">
        <f t="shared" ref="R16" si="494">Q16/$D16</f>
        <v>0.10293858877353511</v>
      </c>
      <c r="S16" s="152">
        <f>'BDD Clips brute'!L9</f>
        <v>9</v>
      </c>
      <c r="T16" s="387">
        <f t="shared" ref="T16" si="495">S16/$D16</f>
        <v>1.5836705965159247E-3</v>
      </c>
      <c r="U16" s="152">
        <f>'BDD Clips brute'!M9</f>
        <v>19</v>
      </c>
      <c r="V16" s="387">
        <f t="shared" ref="V16" si="496">U16/$D16</f>
        <v>3.3433045926447298E-3</v>
      </c>
      <c r="W16" s="152">
        <f>'BDD Clips brute'!N9</f>
        <v>3</v>
      </c>
      <c r="X16" s="387">
        <f t="shared" ref="X16" si="497">W16/$D16</f>
        <v>5.2789019883864156E-4</v>
      </c>
      <c r="Y16" s="152">
        <f>'BDD Clips brute'!O9</f>
        <v>0</v>
      </c>
      <c r="Z16" s="387">
        <f t="shared" ref="Z16" si="498">Y16/$D16</f>
        <v>0</v>
      </c>
      <c r="AA16" s="152">
        <f>'BDD Clips brute'!P9</f>
        <v>46</v>
      </c>
      <c r="AB16" s="387">
        <f t="shared" ref="AB16" si="499">AA16/$D16</f>
        <v>8.094316382192504E-3</v>
      </c>
      <c r="AC16" s="152">
        <f>'BDD Clips brute'!Q9</f>
        <v>1133</v>
      </c>
      <c r="AD16" s="387">
        <f t="shared" ref="AD16" si="500">AC16/$D16</f>
        <v>0.19936653176139363</v>
      </c>
      <c r="AE16" s="152">
        <f>'BDD Clips brute'!R9</f>
        <v>106</v>
      </c>
      <c r="AF16" s="387">
        <f t="shared" ref="AF16" si="501">AE16/$D16</f>
        <v>1.8652120358965334E-2</v>
      </c>
      <c r="AG16" s="152">
        <f>'BDD Clips brute'!S9</f>
        <v>542</v>
      </c>
      <c r="AH16" s="370">
        <f t="shared" ref="AH16" si="502">AG16/$D16</f>
        <v>9.5372162590181248E-2</v>
      </c>
      <c r="AI16" s="153">
        <f>'BDD Clips brute'!T9</f>
        <v>2506</v>
      </c>
      <c r="AJ16" s="379">
        <f t="shared" ref="AJ16" si="503">AI16/$D16</f>
        <v>0.44096427942987859</v>
      </c>
      <c r="AK16" s="151">
        <f>'BDD Clips brute'!U9</f>
        <v>1061</v>
      </c>
      <c r="AL16" s="362">
        <f t="shared" ref="AL16" si="504">AK16/$D16</f>
        <v>0.18669716698926622</v>
      </c>
      <c r="AM16" s="152">
        <f>'BDD Clips brute'!V9</f>
        <v>798</v>
      </c>
      <c r="AN16" s="370">
        <f t="shared" ref="AN16" si="505">AM16/$D16</f>
        <v>0.14041879289107864</v>
      </c>
      <c r="AO16" s="156">
        <f>'BDD Clips brute'!W9</f>
        <v>3824</v>
      </c>
      <c r="AP16" s="379">
        <f t="shared" ref="AP16" si="506">AO16/$D16</f>
        <v>0.67288404011965508</v>
      </c>
      <c r="AQ16" s="150">
        <f>'BDD Clips brute'!X9</f>
        <v>3351</v>
      </c>
      <c r="AR16" s="157">
        <f>'BDD Clips brute'!Y9</f>
        <v>728</v>
      </c>
      <c r="AS16" s="362">
        <f t="shared" si="70"/>
        <v>0.21724858251268278</v>
      </c>
      <c r="AT16" s="158">
        <f>'BDD Clips brute'!Z9</f>
        <v>2002</v>
      </c>
      <c r="AU16" s="370">
        <f t="shared" si="70"/>
        <v>0.5974336019098776</v>
      </c>
      <c r="AV16" s="159">
        <f>'BDD Clips brute'!AA9</f>
        <v>547</v>
      </c>
      <c r="AW16" s="397">
        <f t="shared" ref="AW16" si="507">AV16/$AQ16</f>
        <v>0.16323485526708445</v>
      </c>
      <c r="AX16" s="150">
        <f>'BDD Clips brute'!AB9</f>
        <v>255</v>
      </c>
      <c r="AY16" s="160">
        <f>'BDD Clips brute'!AC9</f>
        <v>480</v>
      </c>
      <c r="AZ16" s="157">
        <f>'BDD Clips brute'!AD9</f>
        <v>34</v>
      </c>
      <c r="BA16" s="379">
        <f t="shared" si="72"/>
        <v>7.0833333333333331E-2</v>
      </c>
      <c r="BB16" s="159">
        <f>'BDD Clips brute'!AE9</f>
        <v>446</v>
      </c>
      <c r="BC16" s="379">
        <f t="shared" si="72"/>
        <v>0.9291666666666667</v>
      </c>
      <c r="BD16" s="161">
        <f>'BDD Clips brute'!AF9</f>
        <v>149240</v>
      </c>
      <c r="BE16" s="162">
        <f>'BDD Clips brute'!AG9</f>
        <v>96784</v>
      </c>
      <c r="BF16" s="362">
        <f t="shared" si="73"/>
        <v>0.64851246314660949</v>
      </c>
      <c r="BG16" s="163">
        <f>'BDD Clips brute'!AH9</f>
        <v>814</v>
      </c>
      <c r="BH16" s="370">
        <f t="shared" si="35"/>
        <v>5.4543017957652106E-3</v>
      </c>
      <c r="BI16" s="164">
        <f>'BDD Clips brute'!AI9</f>
        <v>51642</v>
      </c>
      <c r="BJ16" s="379">
        <f t="shared" si="36"/>
        <v>0.34603323505762529</v>
      </c>
      <c r="BK16" s="162">
        <f>'BDD Clips brute'!AJ9</f>
        <v>93748</v>
      </c>
      <c r="BL16" s="379">
        <f t="shared" si="36"/>
        <v>0.62816939158402574</v>
      </c>
      <c r="BM16" s="165">
        <f>'BDD Clips brute'!AK9</f>
        <v>51055</v>
      </c>
      <c r="BN16" s="379">
        <f t="shared" ref="BN16" si="508">BM16/$BD16</f>
        <v>0.34209997319753416</v>
      </c>
      <c r="BO16" s="162">
        <f>'BDD Clips brute'!AL9</f>
        <v>9913</v>
      </c>
      <c r="BP16" s="362">
        <f t="shared" ref="BP16" si="509">BO16/$BD16</f>
        <v>6.6423210935406055E-2</v>
      </c>
      <c r="BQ16" s="163">
        <f>'BDD Clips brute'!AM9</f>
        <v>18615</v>
      </c>
      <c r="BR16" s="387">
        <f t="shared" ref="BR16" si="510">BQ16/$BD16</f>
        <v>0.12473197534173144</v>
      </c>
      <c r="BS16" s="163">
        <f>'BDD Clips brute'!AN9</f>
        <v>88</v>
      </c>
      <c r="BT16" s="387">
        <f t="shared" ref="BT16" si="511">BS16/$BD16</f>
        <v>5.8965424819083356E-4</v>
      </c>
      <c r="BU16" s="163">
        <f>'BDD Clips brute'!AO9</f>
        <v>688</v>
      </c>
      <c r="BV16" s="387">
        <f t="shared" ref="BV16" si="512">BU16/$BD16</f>
        <v>4.6100241222192442E-3</v>
      </c>
      <c r="BW16" s="163">
        <f>'BDD Clips brute'!AP9</f>
        <v>32</v>
      </c>
      <c r="BX16" s="387">
        <f t="shared" ref="BX16" si="513">BW16/$BD16</f>
        <v>2.1441972661484857E-4</v>
      </c>
      <c r="BY16" s="163">
        <f>'BDD Clips brute'!AQ9</f>
        <v>0</v>
      </c>
      <c r="BZ16" s="387">
        <f t="shared" ref="BZ16" si="514">BY16/$BD16</f>
        <v>0</v>
      </c>
      <c r="CA16" s="163">
        <f>'BDD Clips brute'!AR9</f>
        <v>703</v>
      </c>
      <c r="CB16" s="387">
        <f t="shared" ref="CB16" si="515">CA16/$BD16</f>
        <v>4.7105333690699545E-3</v>
      </c>
      <c r="CC16" s="163">
        <f>'BDD Clips brute'!AS9</f>
        <v>18148</v>
      </c>
      <c r="CD16" s="387">
        <f t="shared" ref="CD16:CF16" si="516">CC16/$BD16</f>
        <v>0.121602787456446</v>
      </c>
      <c r="CE16" s="163">
        <f>'BDD Clips brute'!AT9</f>
        <v>1182</v>
      </c>
      <c r="CF16" s="387">
        <f t="shared" si="516"/>
        <v>7.9201286518359691E-3</v>
      </c>
      <c r="CG16" s="163">
        <f>'BDD Clips brute'!AU9</f>
        <v>6413</v>
      </c>
      <c r="CH16" s="370">
        <f t="shared" ref="CH16" si="517">CG16/$BD16</f>
        <v>4.2971053336906997E-2</v>
      </c>
      <c r="CI16" s="164">
        <f>'BDD Clips brute'!AV9</f>
        <v>93458</v>
      </c>
      <c r="CJ16" s="379">
        <f t="shared" ref="CJ16" si="518">CI16/$BD16</f>
        <v>0.62622621281157864</v>
      </c>
      <c r="CK16" s="162">
        <f>'BDD Clips brute'!AW9</f>
        <v>93617</v>
      </c>
      <c r="CL16" s="362">
        <f t="shared" ref="CL16" si="519">CK16/$BD16</f>
        <v>0.62729161082819618</v>
      </c>
      <c r="CM16" s="163">
        <f>'BDD Clips brute'!AX9</f>
        <v>13728</v>
      </c>
      <c r="CN16" s="370">
        <f t="shared" ref="CN16" si="520">CM16/$BD16</f>
        <v>9.1986062717770031E-2</v>
      </c>
      <c r="CO16" s="164">
        <f>'BDD Clips brute'!AY9</f>
        <v>41895</v>
      </c>
      <c r="CP16" s="379">
        <f t="shared" ref="CP16" si="521">CO16/$BD16</f>
        <v>0.28072232645403378</v>
      </c>
      <c r="CQ16" s="162">
        <f>'BDD Clips brute'!AZ9</f>
        <v>102334</v>
      </c>
      <c r="CR16" s="379">
        <f t="shared" ref="CR16" si="522">CQ16/$BD16</f>
        <v>0.68570088448137234</v>
      </c>
      <c r="CS16" s="164">
        <f>'BDD Clips brute'!BA9</f>
        <v>46622</v>
      </c>
      <c r="CT16" s="379">
        <f t="shared" ref="CT16" si="523">CS16/$BD16</f>
        <v>0.31239614044492092</v>
      </c>
      <c r="CU16" s="166">
        <f>'BDD Clips brute'!BB9</f>
        <v>7216.8519999999999</v>
      </c>
      <c r="CV16" s="167">
        <f>'BDD Clips brute'!BC9</f>
        <v>4648.116</v>
      </c>
      <c r="CW16" s="362">
        <f t="shared" si="90"/>
        <v>0.64406419862843245</v>
      </c>
      <c r="CX16" s="168">
        <f>'BDD Clips brute'!BD9</f>
        <v>25.155999999999999</v>
      </c>
      <c r="CY16" s="370">
        <f t="shared" si="90"/>
        <v>3.4857303433685491E-3</v>
      </c>
      <c r="CZ16" s="169">
        <f>'BDD Clips brute'!BE9</f>
        <v>2543.58</v>
      </c>
      <c r="DA16" s="379">
        <f t="shared" ref="DA16" si="524">CZ16/$CU16</f>
        <v>0.35245007102819897</v>
      </c>
      <c r="DB16" s="167">
        <f>'BDD Clips brute'!BF9</f>
        <v>432.60700000000003</v>
      </c>
      <c r="DC16" s="362">
        <f t="shared" ref="DC16" si="525">DB16/$CU16</f>
        <v>5.9944003285643109E-2</v>
      </c>
      <c r="DD16" s="168">
        <f>'BDD Clips brute'!BG9</f>
        <v>959.82500000000005</v>
      </c>
      <c r="DE16" s="387">
        <f t="shared" ref="DE16" si="526">DD16/$CU16</f>
        <v>0.13299773918046262</v>
      </c>
      <c r="DF16" s="168">
        <f>'BDD Clips brute'!BH9</f>
        <v>5.577</v>
      </c>
      <c r="DG16" s="387">
        <f t="shared" ref="DG16" si="527">DF16/$CU16</f>
        <v>7.7277461142337411E-4</v>
      </c>
      <c r="DH16" s="168">
        <f>'BDD Clips brute'!BI9</f>
        <v>39.506999999999998</v>
      </c>
      <c r="DI16" s="387">
        <f t="shared" ref="DI16" si="528">DH16/$CU16</f>
        <v>5.4742704991040409E-3</v>
      </c>
      <c r="DJ16" s="168">
        <f>'BDD Clips brute'!BJ9</f>
        <v>2.052</v>
      </c>
      <c r="DK16" s="387">
        <f t="shared" ref="DK16" si="529">DJ16/$CU16</f>
        <v>2.8433449930800853E-4</v>
      </c>
      <c r="DL16" s="168">
        <f>'BDD Clips brute'!BK9</f>
        <v>0</v>
      </c>
      <c r="DM16" s="387">
        <f t="shared" ref="DM16" si="530">DL16/$CU16</f>
        <v>0</v>
      </c>
      <c r="DN16" s="168">
        <f>'BDD Clips brute'!BL9</f>
        <v>32.520000000000003</v>
      </c>
      <c r="DO16" s="387">
        <f t="shared" ref="DO16" si="531">DN16/$CU16</f>
        <v>4.5061198428345221E-3</v>
      </c>
      <c r="DP16" s="168">
        <f>'BDD Clips brute'!BM9</f>
        <v>843.48599999999999</v>
      </c>
      <c r="DQ16" s="387">
        <f t="shared" ref="DQ16" si="532">DP16/$CU16</f>
        <v>0.11687727557666418</v>
      </c>
      <c r="DR16" s="168">
        <f>'BDD Clips brute'!BN9</f>
        <v>40.677</v>
      </c>
      <c r="DS16" s="387">
        <f t="shared" ref="DS16" si="533">DR16/$CU16</f>
        <v>5.6363910469550988E-3</v>
      </c>
      <c r="DT16" s="168">
        <f>'BDD Clips brute'!BO9</f>
        <v>261.41399999999999</v>
      </c>
      <c r="DU16" s="370">
        <f t="shared" ref="DU16" si="534">DT16/$CU16</f>
        <v>3.6222718714475508E-2</v>
      </c>
      <c r="DV16" s="169">
        <f>'BDD Clips brute'!BP9</f>
        <v>4599.1869999999999</v>
      </c>
      <c r="DW16" s="379">
        <f t="shared" ref="DW16" si="535">DV16/$CU16</f>
        <v>0.63728437274312955</v>
      </c>
      <c r="DX16" s="170">
        <f>'BDD Clips brute'!BQ9</f>
        <v>82</v>
      </c>
      <c r="DY16" s="171">
        <f>'BDD Clips brute'!BR9</f>
        <v>5.5140000000000002</v>
      </c>
      <c r="DZ16" s="172">
        <f>'BDD Clips brute'!BS9</f>
        <v>0</v>
      </c>
      <c r="EA16" s="397">
        <f t="shared" si="103"/>
        <v>0</v>
      </c>
      <c r="EB16" s="173">
        <f>'BDD Clips brute'!BT9</f>
        <v>0</v>
      </c>
      <c r="EC16" s="379">
        <f t="shared" si="104"/>
        <v>0</v>
      </c>
      <c r="ED16" s="174">
        <f>'BDD Clips brute'!BU9</f>
        <v>2147</v>
      </c>
      <c r="EE16" s="362">
        <f t="shared" si="105"/>
        <v>0.37779341896885449</v>
      </c>
      <c r="EF16" s="175">
        <f>'BDD Clips brute'!BV9</f>
        <v>14374</v>
      </c>
      <c r="EG16" s="379">
        <f t="shared" ref="EG16" si="536">EF16/$BD16</f>
        <v>9.6314660948807293E-2</v>
      </c>
      <c r="EH16" s="176">
        <f>'BDD Clips brute'!BW9</f>
        <v>0</v>
      </c>
      <c r="EI16" s="177">
        <f>'BDD Clips brute'!BX9</f>
        <v>3380</v>
      </c>
      <c r="EJ16" s="178">
        <f>'BDD Clips brute'!BY9</f>
        <v>22343</v>
      </c>
      <c r="EK16" s="179">
        <f>'BDD Clips brute'!BZ9</f>
        <v>10.338483796296297</v>
      </c>
    </row>
    <row r="17" spans="1:141" x14ac:dyDescent="0.25">
      <c r="A17" s="586">
        <v>13</v>
      </c>
      <c r="B17" s="314" t="str">
        <f>'BDD Clips brute'!B22</f>
        <v>2 Chaînes Cab-Sat</v>
      </c>
      <c r="C17" s="315" t="str">
        <f>'BDD Clips brute'!C22</f>
        <v>M6 Music</v>
      </c>
      <c r="D17" s="245">
        <f>'BDD Clips brute'!D22</f>
        <v>4647</v>
      </c>
      <c r="E17" s="246">
        <f>'BDD Clips brute'!E22</f>
        <v>1757</v>
      </c>
      <c r="F17" s="363">
        <f t="shared" si="53"/>
        <v>0.37809339358726057</v>
      </c>
      <c r="G17" s="247">
        <f>'BDD Clips brute'!F22</f>
        <v>55</v>
      </c>
      <c r="H17" s="368">
        <f t="shared" si="54"/>
        <v>1.1835592855605767E-2</v>
      </c>
      <c r="I17" s="248">
        <f>'BDD Clips brute'!G22</f>
        <v>2835</v>
      </c>
      <c r="J17" s="380">
        <f t="shared" si="55"/>
        <v>0.61007101355713367</v>
      </c>
      <c r="K17" s="249">
        <f>'BDD Clips brute'!H22</f>
        <v>1804</v>
      </c>
      <c r="L17" s="380">
        <f t="shared" si="56"/>
        <v>0.38820744566386917</v>
      </c>
      <c r="M17" s="250">
        <f>'BDD Clips brute'!I22</f>
        <v>2618</v>
      </c>
      <c r="N17" s="380">
        <f t="shared" si="21"/>
        <v>0.56337421992683456</v>
      </c>
      <c r="O17" s="246">
        <f>'BDD Clips brute'!J22</f>
        <v>595</v>
      </c>
      <c r="P17" s="363">
        <f t="shared" si="21"/>
        <v>0.12803959543791693</v>
      </c>
      <c r="Q17" s="247">
        <f>'BDD Clips brute'!K22</f>
        <v>723</v>
      </c>
      <c r="R17" s="388">
        <f t="shared" ref="R17" si="537">Q17/$D17</f>
        <v>0.15558424790187217</v>
      </c>
      <c r="S17" s="247">
        <f>'BDD Clips brute'!L22</f>
        <v>2</v>
      </c>
      <c r="T17" s="388">
        <f t="shared" ref="T17" si="538">S17/$D17</f>
        <v>4.3038519474930065E-4</v>
      </c>
      <c r="U17" s="247">
        <f>'BDD Clips brute'!M22</f>
        <v>70</v>
      </c>
      <c r="V17" s="388">
        <f t="shared" ref="V17" si="539">U17/$D17</f>
        <v>1.5063481816225521E-2</v>
      </c>
      <c r="W17" s="247">
        <f>'BDD Clips brute'!N22</f>
        <v>0</v>
      </c>
      <c r="X17" s="388">
        <f t="shared" ref="X17" si="540">W17/$D17</f>
        <v>0</v>
      </c>
      <c r="Y17" s="247">
        <f>'BDD Clips brute'!O22</f>
        <v>0</v>
      </c>
      <c r="Z17" s="388">
        <f t="shared" ref="Z17" si="541">Y17/$D17</f>
        <v>0</v>
      </c>
      <c r="AA17" s="247">
        <f>'BDD Clips brute'!P22</f>
        <v>33</v>
      </c>
      <c r="AB17" s="388">
        <f t="shared" ref="AB17" si="542">AA17/$D17</f>
        <v>7.1013557133634605E-3</v>
      </c>
      <c r="AC17" s="247">
        <f>'BDD Clips brute'!Q22</f>
        <v>1081</v>
      </c>
      <c r="AD17" s="388">
        <f t="shared" ref="AD17" si="543">AC17/$D17</f>
        <v>0.232623197761997</v>
      </c>
      <c r="AE17" s="247">
        <f>'BDD Clips brute'!R22</f>
        <v>110</v>
      </c>
      <c r="AF17" s="388">
        <f t="shared" ref="AF17" si="544">AE17/$D17</f>
        <v>2.3671185711211535E-2</v>
      </c>
      <c r="AG17" s="247">
        <f>'BDD Clips brute'!S22</f>
        <v>305</v>
      </c>
      <c r="AH17" s="368">
        <f t="shared" ref="AH17" si="545">AG17/$D17</f>
        <v>6.5633742199268347E-2</v>
      </c>
      <c r="AI17" s="248">
        <f>'BDD Clips brute'!T22</f>
        <v>1728</v>
      </c>
      <c r="AJ17" s="380">
        <f t="shared" ref="AJ17" si="546">AI17/$D17</f>
        <v>0.37185280826339573</v>
      </c>
      <c r="AK17" s="246">
        <f>'BDD Clips brute'!U22</f>
        <v>785</v>
      </c>
      <c r="AL17" s="363">
        <f t="shared" ref="AL17" si="547">AK17/$D17</f>
        <v>0.1689261889391005</v>
      </c>
      <c r="AM17" s="247">
        <f>'BDD Clips brute'!V22</f>
        <v>593</v>
      </c>
      <c r="AN17" s="368">
        <f t="shared" ref="AN17" si="548">AM17/$D17</f>
        <v>0.12760921024316763</v>
      </c>
      <c r="AO17" s="251">
        <f>'BDD Clips brute'!W22</f>
        <v>3269</v>
      </c>
      <c r="AP17" s="380">
        <f t="shared" ref="AP17" si="549">AO17/$D17</f>
        <v>0.70346460081773188</v>
      </c>
      <c r="AQ17" s="245">
        <f>'BDD Clips brute'!X22</f>
        <v>2462</v>
      </c>
      <c r="AR17" s="316">
        <f>'BDD Clips brute'!Y22</f>
        <v>486</v>
      </c>
      <c r="AS17" s="395">
        <f t="shared" si="70"/>
        <v>0.19740048740861088</v>
      </c>
      <c r="AT17" s="317">
        <f>'BDD Clips brute'!Z22</f>
        <v>1444</v>
      </c>
      <c r="AU17" s="396">
        <f t="shared" si="70"/>
        <v>0.58651502843216896</v>
      </c>
      <c r="AV17" s="318">
        <f>'BDD Clips brute'!AA22</f>
        <v>504</v>
      </c>
      <c r="AW17" s="400">
        <f t="shared" ref="AW17" si="550">AV17/$AQ17</f>
        <v>0.20471161657189277</v>
      </c>
      <c r="AX17" s="318">
        <f>'BDD Clips brute'!AB22</f>
        <v>172</v>
      </c>
      <c r="AY17" s="319">
        <f>'BDD Clips brute'!AC22</f>
        <v>180</v>
      </c>
      <c r="AZ17" s="316">
        <f>'BDD Clips brute'!AD22</f>
        <v>33</v>
      </c>
      <c r="BA17" s="404">
        <f t="shared" si="72"/>
        <v>0.18333333333333332</v>
      </c>
      <c r="BB17" s="318">
        <f>'BDD Clips brute'!AE22</f>
        <v>147</v>
      </c>
      <c r="BC17" s="380">
        <f t="shared" si="72"/>
        <v>0.81666666666666665</v>
      </c>
      <c r="BD17" s="256">
        <f>'BDD Clips brute'!AF22</f>
        <v>147592</v>
      </c>
      <c r="BE17" s="257">
        <f>'BDD Clips brute'!AG22</f>
        <v>75475</v>
      </c>
      <c r="BF17" s="363">
        <f t="shared" si="73"/>
        <v>0.51137595533633262</v>
      </c>
      <c r="BG17" s="258">
        <f>'BDD Clips brute'!AH22</f>
        <v>479</v>
      </c>
      <c r="BH17" s="368">
        <f t="shared" si="35"/>
        <v>3.2454333568215079E-3</v>
      </c>
      <c r="BI17" s="259">
        <f>'BDD Clips brute'!AI22</f>
        <v>71638</v>
      </c>
      <c r="BJ17" s="380">
        <f t="shared" si="36"/>
        <v>0.4853786113068459</v>
      </c>
      <c r="BK17" s="257">
        <f>'BDD Clips brute'!AJ22</f>
        <v>72083</v>
      </c>
      <c r="BL17" s="380">
        <f t="shared" si="36"/>
        <v>0.48839367987424792</v>
      </c>
      <c r="BM17" s="260">
        <f>'BDD Clips brute'!AK22</f>
        <v>70481</v>
      </c>
      <c r="BN17" s="380">
        <f t="shared" ref="BN17" si="551">BM17/$BD17</f>
        <v>0.47753943303160062</v>
      </c>
      <c r="BO17" s="257">
        <f>'BDD Clips brute'!AL22</f>
        <v>12573</v>
      </c>
      <c r="BP17" s="363">
        <f t="shared" ref="BP17" si="552">BO17/$BD17</f>
        <v>8.5187544040327384E-2</v>
      </c>
      <c r="BQ17" s="258">
        <f>'BDD Clips brute'!AM22</f>
        <v>25964</v>
      </c>
      <c r="BR17" s="388">
        <f t="shared" ref="BR17" si="553">BQ17/$BD17</f>
        <v>0.17591739389668817</v>
      </c>
      <c r="BS17" s="258">
        <f>'BDD Clips brute'!AN22</f>
        <v>11</v>
      </c>
      <c r="BT17" s="388">
        <f t="shared" ref="BT17" si="554">BS17/$BD17</f>
        <v>7.4529784812184943E-5</v>
      </c>
      <c r="BU17" s="258">
        <f>'BDD Clips brute'!AO22</f>
        <v>2614</v>
      </c>
      <c r="BV17" s="388">
        <f t="shared" ref="BV17" si="555">BU17/$BD17</f>
        <v>1.7710987045368314E-2</v>
      </c>
      <c r="BW17" s="258">
        <f>'BDD Clips brute'!AP22</f>
        <v>0</v>
      </c>
      <c r="BX17" s="388">
        <f t="shared" ref="BX17" si="556">BW17/$BD17</f>
        <v>0</v>
      </c>
      <c r="BY17" s="258">
        <f>'BDD Clips brute'!AQ22</f>
        <v>0</v>
      </c>
      <c r="BZ17" s="388">
        <f t="shared" ref="BZ17" si="557">BY17/$BD17</f>
        <v>0</v>
      </c>
      <c r="CA17" s="258">
        <f>'BDD Clips brute'!AR22</f>
        <v>676</v>
      </c>
      <c r="CB17" s="388">
        <f t="shared" ref="CB17" si="558">CA17/$BD17</f>
        <v>4.5801940484579114E-3</v>
      </c>
      <c r="CC17" s="258">
        <f>'BDD Clips brute'!AS22</f>
        <v>21953</v>
      </c>
      <c r="CD17" s="388">
        <f t="shared" ref="CD17:CF17" si="559">CC17/$BD17</f>
        <v>0.14874112418017238</v>
      </c>
      <c r="CE17" s="258">
        <f>'BDD Clips brute'!AT22</f>
        <v>1508</v>
      </c>
      <c r="CF17" s="388">
        <f t="shared" si="559"/>
        <v>1.0217355954252263E-2</v>
      </c>
      <c r="CG17" s="258">
        <f>'BDD Clips brute'!AU22</f>
        <v>3181</v>
      </c>
      <c r="CH17" s="368">
        <f t="shared" ref="CH17" si="560">CG17/$BD17</f>
        <v>2.1552658680687301E-2</v>
      </c>
      <c r="CI17" s="259">
        <f>'BDD Clips brute'!AV22</f>
        <v>79112</v>
      </c>
      <c r="CJ17" s="380">
        <f t="shared" ref="CJ17" si="561">CI17/$BD17</f>
        <v>0.53601821236923408</v>
      </c>
      <c r="CK17" s="257">
        <f>'BDD Clips brute'!AW22</f>
        <v>84568</v>
      </c>
      <c r="CL17" s="363">
        <f t="shared" ref="CL17" si="562">CK17/$BD17</f>
        <v>0.5729849856360778</v>
      </c>
      <c r="CM17" s="258">
        <f>'BDD Clips brute'!AX22</f>
        <v>24799</v>
      </c>
      <c r="CN17" s="368">
        <f t="shared" ref="CN17" si="563">CM17/$BD17</f>
        <v>0.1680240121415795</v>
      </c>
      <c r="CO17" s="259">
        <f>'BDD Clips brute'!AY22</f>
        <v>38225</v>
      </c>
      <c r="CP17" s="380">
        <f t="shared" ref="CP17" si="564">CO17/$BD17</f>
        <v>0.25899100222234267</v>
      </c>
      <c r="CQ17" s="257">
        <f>'BDD Clips brute'!AZ22</f>
        <v>112710</v>
      </c>
      <c r="CR17" s="380">
        <f t="shared" ref="CR17" si="565">CQ17/$BD17</f>
        <v>0.76365927692557867</v>
      </c>
      <c r="CS17" s="259">
        <f>'BDD Clips brute'!BA22</f>
        <v>34818</v>
      </c>
      <c r="CT17" s="380">
        <f t="shared" ref="CT17" si="566">CS17/$BD17</f>
        <v>0.23590709523551412</v>
      </c>
      <c r="CU17" s="263">
        <f>'BDD Clips brute'!BB22</f>
        <v>353.45831500000003</v>
      </c>
      <c r="CV17" s="264">
        <f>'BDD Clips brute'!BC22</f>
        <v>156.115128</v>
      </c>
      <c r="CW17" s="363">
        <f t="shared" si="90"/>
        <v>0.44167903646572859</v>
      </c>
      <c r="CX17" s="265">
        <f>'BDD Clips brute'!BD22</f>
        <v>0.757378</v>
      </c>
      <c r="CY17" s="368">
        <f t="shared" si="90"/>
        <v>2.1427646991413964E-3</v>
      </c>
      <c r="CZ17" s="266">
        <f>'BDD Clips brute'!BE22</f>
        <v>196.58580900000001</v>
      </c>
      <c r="DA17" s="380">
        <f t="shared" ref="DA17" si="567">CZ17/$CU17</f>
        <v>0.55617819883512998</v>
      </c>
      <c r="DB17" s="264">
        <f>'BDD Clips brute'!BF22</f>
        <v>31.023702</v>
      </c>
      <c r="DC17" s="363">
        <f t="shared" ref="DC17" si="568">DB17/$CU17</f>
        <v>8.7771883369047343E-2</v>
      </c>
      <c r="DD17" s="265">
        <f>'BDD Clips brute'!BG22</f>
        <v>64.027557000000002</v>
      </c>
      <c r="DE17" s="388">
        <f t="shared" ref="DE17" si="569">DD17/$CU17</f>
        <v>0.18114599171333681</v>
      </c>
      <c r="DF17" s="265">
        <f>'BDD Clips brute'!BH22</f>
        <v>2.1250000000000002E-2</v>
      </c>
      <c r="DG17" s="388">
        <f t="shared" ref="DG17" si="570">DF17/$CU17</f>
        <v>6.012024359930534E-5</v>
      </c>
      <c r="DH17" s="265">
        <f>'BDD Clips brute'!BI22</f>
        <v>7.5220700000000003</v>
      </c>
      <c r="DI17" s="388">
        <f t="shared" ref="DI17" si="571">DH17/$CU17</f>
        <v>2.1281349683342433E-2</v>
      </c>
      <c r="DJ17" s="265">
        <f>'BDD Clips brute'!BJ22</f>
        <v>0</v>
      </c>
      <c r="DK17" s="388">
        <f t="shared" ref="DK17" si="572">DJ17/$CU17</f>
        <v>0</v>
      </c>
      <c r="DL17" s="265">
        <f>'BDD Clips brute'!BK22</f>
        <v>0</v>
      </c>
      <c r="DM17" s="388">
        <f t="shared" ref="DM17" si="573">DL17/$CU17</f>
        <v>0</v>
      </c>
      <c r="DN17" s="265">
        <f>'BDD Clips brute'!BL22</f>
        <v>1.9703790000000001</v>
      </c>
      <c r="DO17" s="388">
        <f t="shared" ref="DO17" si="574">DN17/$CU17</f>
        <v>5.5745724923743833E-3</v>
      </c>
      <c r="DP17" s="265">
        <f>'BDD Clips brute'!BM22</f>
        <v>43.024147999999997</v>
      </c>
      <c r="DQ17" s="388">
        <f t="shared" ref="DQ17" si="575">DP17/$CU17</f>
        <v>0.12172340039588542</v>
      </c>
      <c r="DR17" s="265">
        <f>'BDD Clips brute'!BN22</f>
        <v>3.526583</v>
      </c>
      <c r="DS17" s="388">
        <f t="shared" ref="DS17" si="576">DR17/$CU17</f>
        <v>9.9773660721491301E-3</v>
      </c>
      <c r="DT17" s="265">
        <f>'BDD Clips brute'!BO22</f>
        <v>6.808338</v>
      </c>
      <c r="DU17" s="368">
        <f t="shared" ref="DU17" si="577">DT17/$CU17</f>
        <v>1.9262067720772106E-2</v>
      </c>
      <c r="DV17" s="266">
        <f>'BDD Clips brute'!BP22</f>
        <v>195.534288</v>
      </c>
      <c r="DW17" s="380">
        <f t="shared" ref="DW17" si="578">DV17/$CU17</f>
        <v>0.55320324830949297</v>
      </c>
      <c r="DX17" s="267">
        <f>'BDD Clips brute'!BQ22</f>
        <v>59</v>
      </c>
      <c r="DY17" s="268">
        <f>'BDD Clips brute'!BR22</f>
        <v>0.18214900000000001</v>
      </c>
      <c r="DZ17" s="320">
        <f>'BDD Clips brute'!BS22</f>
        <v>211</v>
      </c>
      <c r="EA17" s="363">
        <f t="shared" si="103"/>
        <v>4.5405638046051217E-2</v>
      </c>
      <c r="EB17" s="320">
        <f>'BDD Clips brute'!BT22</f>
        <v>62143</v>
      </c>
      <c r="EC17" s="363">
        <f t="shared" si="104"/>
        <v>0.42104585614396445</v>
      </c>
      <c r="ED17" s="320">
        <f>'BDD Clips brute'!BU22</f>
        <v>681</v>
      </c>
      <c r="EE17" s="363">
        <f t="shared" si="105"/>
        <v>0.14654615881213687</v>
      </c>
      <c r="EF17" s="240">
        <f>'BDD Clips brute'!BV22</f>
        <v>3498</v>
      </c>
      <c r="EG17" s="380">
        <f t="shared" ref="EG17" si="579">EF17/$BD17</f>
        <v>2.3700471570274811E-2</v>
      </c>
      <c r="EH17" s="321">
        <f>'BDD Clips brute'!BW22</f>
        <v>0.4</v>
      </c>
      <c r="EI17" s="322">
        <f>'BDD Clips brute'!BX22</f>
        <v>145</v>
      </c>
      <c r="EJ17" s="323">
        <f>'BDD Clips brute'!BY22</f>
        <v>1650</v>
      </c>
      <c r="EK17" s="241">
        <f>'BDD Clips brute'!BZ22</f>
        <v>0.61960648148148145</v>
      </c>
    </row>
    <row r="18" spans="1:141" x14ac:dyDescent="0.25">
      <c r="A18" s="587">
        <v>14</v>
      </c>
      <c r="B18" s="314" t="str">
        <f>'BDD Clips brute'!B23</f>
        <v>2 Chaînes Cab-Sat</v>
      </c>
      <c r="C18" s="315" t="str">
        <f>'BDD Clips brute'!C23</f>
        <v>MCM</v>
      </c>
      <c r="D18" s="245">
        <f>'BDD Clips brute'!D23</f>
        <v>1834</v>
      </c>
      <c r="E18" s="246">
        <f>'BDD Clips brute'!E23</f>
        <v>1564</v>
      </c>
      <c r="F18" s="363">
        <f t="shared" si="53"/>
        <v>0.85278080697928027</v>
      </c>
      <c r="G18" s="247">
        <f>'BDD Clips brute'!F23</f>
        <v>1</v>
      </c>
      <c r="H18" s="368">
        <f t="shared" si="54"/>
        <v>5.4525627044711017E-4</v>
      </c>
      <c r="I18" s="248">
        <f>'BDD Clips brute'!G23</f>
        <v>269</v>
      </c>
      <c r="J18" s="380">
        <f t="shared" si="55"/>
        <v>0.14667393675027263</v>
      </c>
      <c r="K18" s="249">
        <f>'BDD Clips brute'!H23</f>
        <v>1488</v>
      </c>
      <c r="L18" s="380">
        <f t="shared" si="56"/>
        <v>0.81134133042529988</v>
      </c>
      <c r="M18" s="250">
        <f>'BDD Clips brute'!I23</f>
        <v>280</v>
      </c>
      <c r="N18" s="380">
        <f t="shared" si="21"/>
        <v>0.15267175572519084</v>
      </c>
      <c r="O18" s="246">
        <f>'BDD Clips brute'!J23</f>
        <v>55</v>
      </c>
      <c r="P18" s="363">
        <f t="shared" si="21"/>
        <v>2.9989094874591057E-2</v>
      </c>
      <c r="Q18" s="247">
        <f>'BDD Clips brute'!K23</f>
        <v>307</v>
      </c>
      <c r="R18" s="388">
        <f t="shared" ref="R18" si="580">Q18/$D18</f>
        <v>0.16739367502726282</v>
      </c>
      <c r="S18" s="247">
        <f>'BDD Clips brute'!L23</f>
        <v>0</v>
      </c>
      <c r="T18" s="388">
        <f t="shared" ref="T18" si="581">S18/$D18</f>
        <v>0</v>
      </c>
      <c r="U18" s="247">
        <f>'BDD Clips brute'!M23</f>
        <v>5</v>
      </c>
      <c r="V18" s="388">
        <f t="shared" ref="V18" si="582">U18/$D18</f>
        <v>2.7262813522355507E-3</v>
      </c>
      <c r="W18" s="247">
        <f>'BDD Clips brute'!N23</f>
        <v>0</v>
      </c>
      <c r="X18" s="388">
        <f t="shared" ref="X18" si="583">W18/$D18</f>
        <v>0</v>
      </c>
      <c r="Y18" s="247">
        <f>'BDD Clips brute'!O23</f>
        <v>0</v>
      </c>
      <c r="Z18" s="388">
        <f t="shared" ref="Z18" si="584">Y18/$D18</f>
        <v>0</v>
      </c>
      <c r="AA18" s="247">
        <f>'BDD Clips brute'!P23</f>
        <v>8</v>
      </c>
      <c r="AB18" s="388">
        <f t="shared" ref="AB18" si="585">AA18/$D18</f>
        <v>4.3620501635768813E-3</v>
      </c>
      <c r="AC18" s="247">
        <f>'BDD Clips brute'!Q23</f>
        <v>1309</v>
      </c>
      <c r="AD18" s="388">
        <f t="shared" ref="AD18" si="586">AC18/$D18</f>
        <v>0.7137404580152672</v>
      </c>
      <c r="AE18" s="247">
        <f>'BDD Clips brute'!R23</f>
        <v>26</v>
      </c>
      <c r="AF18" s="388">
        <f t="shared" ref="AF18" si="587">AE18/$D18</f>
        <v>1.4176663031624863E-2</v>
      </c>
      <c r="AG18" s="247">
        <f>'BDD Clips brute'!S23</f>
        <v>6</v>
      </c>
      <c r="AH18" s="368">
        <f t="shared" ref="AH18" si="588">AG18/$D18</f>
        <v>3.2715376226826608E-3</v>
      </c>
      <c r="AI18" s="248">
        <f>'BDD Clips brute'!T23</f>
        <v>118</v>
      </c>
      <c r="AJ18" s="380">
        <f t="shared" ref="AJ18" si="589">AI18/$D18</f>
        <v>6.4340239912759001E-2</v>
      </c>
      <c r="AK18" s="246">
        <f>'BDD Clips brute'!U23</f>
        <v>502</v>
      </c>
      <c r="AL18" s="363">
        <f t="shared" ref="AL18" si="590">AK18/$D18</f>
        <v>0.27371864776444932</v>
      </c>
      <c r="AM18" s="247">
        <f>'BDD Clips brute'!V23</f>
        <v>398</v>
      </c>
      <c r="AN18" s="368">
        <f t="shared" ref="AN18" si="591">AM18/$D18</f>
        <v>0.21701199563794984</v>
      </c>
      <c r="AO18" s="251">
        <f>'BDD Clips brute'!W23</f>
        <v>934</v>
      </c>
      <c r="AP18" s="380">
        <f t="shared" ref="AP18" si="592">AO18/$D18</f>
        <v>0.50926935659760086</v>
      </c>
      <c r="AQ18" s="245">
        <f>'BDD Clips brute'!X23</f>
        <v>963</v>
      </c>
      <c r="AR18" s="252">
        <f>'BDD Clips brute'!Y23</f>
        <v>85</v>
      </c>
      <c r="AS18" s="363">
        <f t="shared" si="70"/>
        <v>8.8265835929387332E-2</v>
      </c>
      <c r="AT18" s="253">
        <f>'BDD Clips brute'!Z23</f>
        <v>729</v>
      </c>
      <c r="AU18" s="368">
        <f t="shared" si="70"/>
        <v>0.7570093457943925</v>
      </c>
      <c r="AV18" s="277">
        <f>'BDD Clips brute'!AA23</f>
        <v>150</v>
      </c>
      <c r="AW18" s="398">
        <f t="shared" ref="AW18" si="593">AV18/$AQ18</f>
        <v>0.1557632398753894</v>
      </c>
      <c r="AX18" s="245">
        <f>'BDD Clips brute'!AB23</f>
        <v>90</v>
      </c>
      <c r="AY18" s="255">
        <f>'BDD Clips brute'!AC23</f>
        <v>141</v>
      </c>
      <c r="AZ18" s="252">
        <f>'BDD Clips brute'!AD23</f>
        <v>26</v>
      </c>
      <c r="BA18" s="380">
        <f t="shared" si="72"/>
        <v>0.18439716312056736</v>
      </c>
      <c r="BB18" s="254">
        <f>'BDD Clips brute'!AE23</f>
        <v>115</v>
      </c>
      <c r="BC18" s="380">
        <f t="shared" si="72"/>
        <v>0.81560283687943258</v>
      </c>
      <c r="BD18" s="256">
        <f>'BDD Clips brute'!AF23</f>
        <v>68939</v>
      </c>
      <c r="BE18" s="257">
        <f>'BDD Clips brute'!AG23</f>
        <v>59649</v>
      </c>
      <c r="BF18" s="363">
        <f t="shared" si="73"/>
        <v>0.86524318600501893</v>
      </c>
      <c r="BG18" s="258">
        <f>'BDD Clips brute'!AH23</f>
        <v>8</v>
      </c>
      <c r="BH18" s="368">
        <f t="shared" si="35"/>
        <v>1.160446191560655E-4</v>
      </c>
      <c r="BI18" s="259">
        <f>'BDD Clips brute'!AI23</f>
        <v>9282</v>
      </c>
      <c r="BJ18" s="380">
        <f t="shared" si="36"/>
        <v>0.134640769375825</v>
      </c>
      <c r="BK18" s="257">
        <f>'BDD Clips brute'!AJ23</f>
        <v>56985</v>
      </c>
      <c r="BL18" s="380">
        <f t="shared" si="36"/>
        <v>0.82660032782604909</v>
      </c>
      <c r="BM18" s="260">
        <f>'BDD Clips brute'!AK23</f>
        <v>9743</v>
      </c>
      <c r="BN18" s="380">
        <f t="shared" ref="BN18" si="594">BM18/$BD18</f>
        <v>0.14132784055469327</v>
      </c>
      <c r="BO18" s="257">
        <f>'BDD Clips brute'!AL23</f>
        <v>1267</v>
      </c>
      <c r="BP18" s="363">
        <f t="shared" ref="BP18" si="595">BO18/$BD18</f>
        <v>1.8378566558841875E-2</v>
      </c>
      <c r="BQ18" s="258">
        <f>'BDD Clips brute'!AM23</f>
        <v>13831</v>
      </c>
      <c r="BR18" s="388">
        <f t="shared" ref="BR18" si="596">BQ18/$BD18</f>
        <v>0.20062664094344276</v>
      </c>
      <c r="BS18" s="258">
        <f>'BDD Clips brute'!AN23</f>
        <v>0</v>
      </c>
      <c r="BT18" s="388">
        <f t="shared" ref="BT18" si="597">BS18/$BD18</f>
        <v>0</v>
      </c>
      <c r="BU18" s="258">
        <f>'BDD Clips brute'!AO23</f>
        <v>122</v>
      </c>
      <c r="BV18" s="388">
        <f t="shared" ref="BV18" si="598">BU18/$BD18</f>
        <v>1.7696804421299989E-3</v>
      </c>
      <c r="BW18" s="258">
        <f>'BDD Clips brute'!AP23</f>
        <v>0</v>
      </c>
      <c r="BX18" s="388">
        <f t="shared" ref="BX18" si="599">BW18/$BD18</f>
        <v>0</v>
      </c>
      <c r="BY18" s="258">
        <f>'BDD Clips brute'!AQ23</f>
        <v>0</v>
      </c>
      <c r="BZ18" s="388">
        <f t="shared" ref="BZ18" si="600">BY18/$BD18</f>
        <v>0</v>
      </c>
      <c r="CA18" s="258">
        <f>'BDD Clips brute'!AR23</f>
        <v>252</v>
      </c>
      <c r="CB18" s="388">
        <f t="shared" ref="CB18" si="601">CA18/$BD18</f>
        <v>3.6554055034160636E-3</v>
      </c>
      <c r="CC18" s="258">
        <f>'BDD Clips brute'!AS23</f>
        <v>45981</v>
      </c>
      <c r="CD18" s="388">
        <f t="shared" ref="CD18:CF18" si="602">CC18/$BD18</f>
        <v>0.66698095417688097</v>
      </c>
      <c r="CE18" s="258">
        <f>'BDD Clips brute'!AT23</f>
        <v>1505</v>
      </c>
      <c r="CF18" s="388">
        <f t="shared" si="602"/>
        <v>2.1830893978734823E-2</v>
      </c>
      <c r="CG18" s="258">
        <f>'BDD Clips brute'!AU23</f>
        <v>178</v>
      </c>
      <c r="CH18" s="368">
        <f t="shared" ref="CH18" si="603">CG18/$BD18</f>
        <v>2.5819927762224574E-3</v>
      </c>
      <c r="CI18" s="259">
        <f>'BDD Clips brute'!AV23</f>
        <v>5803</v>
      </c>
      <c r="CJ18" s="380">
        <f t="shared" ref="CJ18" si="604">CI18/$BD18</f>
        <v>8.4175865620331011E-2</v>
      </c>
      <c r="CK18" s="257">
        <f>'BDD Clips brute'!AW23</f>
        <v>34770</v>
      </c>
      <c r="CL18" s="363">
        <f t="shared" ref="CL18" si="605">CK18/$BD18</f>
        <v>0.50435892600704968</v>
      </c>
      <c r="CM18" s="258">
        <f>'BDD Clips brute'!AX23</f>
        <v>7872</v>
      </c>
      <c r="CN18" s="368">
        <f t="shared" ref="CN18" si="606">CM18/$BD18</f>
        <v>0.11418790524956846</v>
      </c>
      <c r="CO18" s="259">
        <f>'BDD Clips brute'!AY23</f>
        <v>26297</v>
      </c>
      <c r="CP18" s="380">
        <f t="shared" ref="CP18" si="607">CO18/$BD18</f>
        <v>0.38145316874338181</v>
      </c>
      <c r="CQ18" s="261">
        <f>'BDD Clips brute'!AZ23</f>
        <v>46686</v>
      </c>
      <c r="CR18" s="406">
        <f t="shared" ref="CR18" si="608">CQ18/$BD18</f>
        <v>0.67720738624000931</v>
      </c>
      <c r="CS18" s="262">
        <f>'BDD Clips brute'!BA23</f>
        <v>22141</v>
      </c>
      <c r="CT18" s="380">
        <f t="shared" ref="CT18" si="609">CS18/$BD18</f>
        <v>0.32116798909180577</v>
      </c>
      <c r="CU18" s="263">
        <f>'BDD Clips brute'!BB23</f>
        <v>40.928198999999999</v>
      </c>
      <c r="CV18" s="264">
        <f>'BDD Clips brute'!BC23</f>
        <v>32.280377000000001</v>
      </c>
      <c r="CW18" s="363">
        <f t="shared" si="90"/>
        <v>0.78870748747092445</v>
      </c>
      <c r="CX18" s="265">
        <f>'BDD Clips brute'!BD23</f>
        <v>5.3749999999999996E-3</v>
      </c>
      <c r="CY18" s="368">
        <f t="shared" si="90"/>
        <v>1.3132754754246575E-4</v>
      </c>
      <c r="CZ18" s="266">
        <f>'BDD Clips brute'!BE23</f>
        <v>8.6424470000000007</v>
      </c>
      <c r="DA18" s="380">
        <f t="shared" ref="DA18" si="610">CZ18/$CU18</f>
        <v>0.21116118498153316</v>
      </c>
      <c r="DB18" s="264">
        <f>'BDD Clips brute'!BF23</f>
        <v>0.736039</v>
      </c>
      <c r="DC18" s="363">
        <f t="shared" ref="DC18" si="611">DB18/$CU18</f>
        <v>1.79836645145319E-2</v>
      </c>
      <c r="DD18" s="265">
        <f>'BDD Clips brute'!BG23</f>
        <v>8.6728260000000006</v>
      </c>
      <c r="DE18" s="388">
        <f t="shared" ref="DE18" si="612">DD18/$CU18</f>
        <v>0.21190343606372714</v>
      </c>
      <c r="DF18" s="265">
        <f>'BDD Clips brute'!BH23</f>
        <v>0</v>
      </c>
      <c r="DG18" s="388">
        <f t="shared" ref="DG18" si="613">DF18/$CU18</f>
        <v>0</v>
      </c>
      <c r="DH18" s="265">
        <f>'BDD Clips brute'!BI23</f>
        <v>0.19114900000000001</v>
      </c>
      <c r="DI18" s="388">
        <f t="shared" ref="DI18" si="614">DH18/$CU18</f>
        <v>4.6703496530594961E-3</v>
      </c>
      <c r="DJ18" s="265">
        <f>'BDD Clips brute'!BJ23</f>
        <v>0</v>
      </c>
      <c r="DK18" s="388">
        <f t="shared" ref="DK18" si="615">DJ18/$CU18</f>
        <v>0</v>
      </c>
      <c r="DL18" s="265">
        <f>'BDD Clips brute'!BK23</f>
        <v>0</v>
      </c>
      <c r="DM18" s="388">
        <f t="shared" ref="DM18" si="616">DL18/$CU18</f>
        <v>0</v>
      </c>
      <c r="DN18" s="265">
        <f>'BDD Clips brute'!BL23</f>
        <v>0.26062099999999999</v>
      </c>
      <c r="DO18" s="388">
        <f t="shared" ref="DO18" si="617">DN18/$CU18</f>
        <v>6.3677612591748782E-3</v>
      </c>
      <c r="DP18" s="265">
        <f>'BDD Clips brute'!BM23</f>
        <v>25.587118</v>
      </c>
      <c r="DQ18" s="388">
        <f t="shared" ref="DQ18" si="618">DP18/$CU18</f>
        <v>0.62517087546412686</v>
      </c>
      <c r="DR18" s="265">
        <f>'BDD Clips brute'!BN23</f>
        <v>0.939133</v>
      </c>
      <c r="DS18" s="388">
        <f t="shared" ref="DS18" si="619">DR18/$CU18</f>
        <v>2.2945866736036932E-2</v>
      </c>
      <c r="DT18" s="265">
        <f>'BDD Clips brute'!BO23</f>
        <v>0.205488</v>
      </c>
      <c r="DU18" s="368">
        <f t="shared" ref="DU18" si="620">DT18/$CU18</f>
        <v>5.0206949003546433E-3</v>
      </c>
      <c r="DV18" s="266">
        <f>'BDD Clips brute'!BP23</f>
        <v>4.3358249999999998</v>
      </c>
      <c r="DW18" s="380">
        <f t="shared" ref="DW18" si="621">DV18/$CU18</f>
        <v>0.10593735140898822</v>
      </c>
      <c r="DX18" s="267">
        <f>'BDD Clips brute'!BQ23</f>
        <v>28</v>
      </c>
      <c r="DY18" s="325">
        <f>'BDD Clips brute'!BR23</f>
        <v>3.9154000000000001E-2</v>
      </c>
      <c r="DZ18" s="271">
        <f>'BDD Clips brute'!BS23</f>
        <v>172</v>
      </c>
      <c r="EA18" s="410">
        <f t="shared" si="103"/>
        <v>9.3784078516902944E-2</v>
      </c>
      <c r="EB18" s="271">
        <f>'BDD Clips brute'!BT23</f>
        <v>25483</v>
      </c>
      <c r="EC18" s="410">
        <f t="shared" si="104"/>
        <v>0.36964562874425216</v>
      </c>
      <c r="ED18" s="271">
        <f>'BDD Clips brute'!BU23</f>
        <v>420</v>
      </c>
      <c r="EE18" s="410">
        <f t="shared" si="105"/>
        <v>0.22900763358778625</v>
      </c>
      <c r="EF18" s="272">
        <f>'BDD Clips brute'!BV23</f>
        <v>4265</v>
      </c>
      <c r="EG18" s="406">
        <f t="shared" ref="EG18" si="622">EF18/$BD18</f>
        <v>6.1866287587577423E-2</v>
      </c>
      <c r="EH18" s="279">
        <f>'BDD Clips brute'!BW23</f>
        <v>0.37</v>
      </c>
      <c r="EI18" s="274">
        <f>'BDD Clips brute'!BX23</f>
        <v>199</v>
      </c>
      <c r="EJ18" s="272">
        <f>'BDD Clips brute'!BY23</f>
        <v>1403</v>
      </c>
      <c r="EK18" s="275">
        <f>'BDD Clips brute'!BZ23</f>
        <v>0.65657407407407409</v>
      </c>
    </row>
    <row r="19" spans="1:141" x14ac:dyDescent="0.25">
      <c r="A19" s="586">
        <v>15</v>
      </c>
      <c r="B19" s="314" t="str">
        <f>'BDD Clips brute'!B24</f>
        <v>2 Chaînes Cab-Sat</v>
      </c>
      <c r="C19" s="315" t="str">
        <f>'BDD Clips brute'!C24</f>
        <v>Cstar Hits France</v>
      </c>
      <c r="D19" s="245">
        <f>'BDD Clips brute'!D24</f>
        <v>940</v>
      </c>
      <c r="E19" s="246">
        <f>'BDD Clips brute'!E24</f>
        <v>925</v>
      </c>
      <c r="F19" s="363">
        <f t="shared" si="53"/>
        <v>0.98404255319148937</v>
      </c>
      <c r="G19" s="247">
        <f>'BDD Clips brute'!F24</f>
        <v>1</v>
      </c>
      <c r="H19" s="368">
        <f t="shared" si="54"/>
        <v>1.0638297872340426E-3</v>
      </c>
      <c r="I19" s="248">
        <f>'BDD Clips brute'!G24</f>
        <v>14</v>
      </c>
      <c r="J19" s="380">
        <f t="shared" si="55"/>
        <v>1.4893617021276596E-2</v>
      </c>
      <c r="K19" s="249">
        <f>'BDD Clips brute'!H24</f>
        <v>859</v>
      </c>
      <c r="L19" s="380">
        <f t="shared" si="56"/>
        <v>0.91382978723404251</v>
      </c>
      <c r="M19" s="250">
        <f>'BDD Clips brute'!I24</f>
        <v>65</v>
      </c>
      <c r="N19" s="380">
        <f t="shared" si="21"/>
        <v>6.9148936170212769E-2</v>
      </c>
      <c r="O19" s="246">
        <f>'BDD Clips brute'!J24</f>
        <v>16</v>
      </c>
      <c r="P19" s="363">
        <f t="shared" si="21"/>
        <v>1.7021276595744681E-2</v>
      </c>
      <c r="Q19" s="247">
        <f>'BDD Clips brute'!K24</f>
        <v>83</v>
      </c>
      <c r="R19" s="388">
        <f t="shared" ref="R19" si="623">Q19/$D19</f>
        <v>8.8297872340425534E-2</v>
      </c>
      <c r="S19" s="247">
        <f>'BDD Clips brute'!L24</f>
        <v>0</v>
      </c>
      <c r="T19" s="388">
        <f t="shared" ref="T19" si="624">S19/$D19</f>
        <v>0</v>
      </c>
      <c r="U19" s="247">
        <f>'BDD Clips brute'!M24</f>
        <v>0</v>
      </c>
      <c r="V19" s="388">
        <f t="shared" ref="V19" si="625">U19/$D19</f>
        <v>0</v>
      </c>
      <c r="W19" s="247">
        <f>'BDD Clips brute'!N24</f>
        <v>0</v>
      </c>
      <c r="X19" s="388">
        <f t="shared" ref="X19" si="626">W19/$D19</f>
        <v>0</v>
      </c>
      <c r="Y19" s="247">
        <f>'BDD Clips brute'!O24</f>
        <v>0</v>
      </c>
      <c r="Z19" s="388">
        <f t="shared" ref="Z19" si="627">Y19/$D19</f>
        <v>0</v>
      </c>
      <c r="AA19" s="247">
        <f>'BDD Clips brute'!P24</f>
        <v>6</v>
      </c>
      <c r="AB19" s="388">
        <f t="shared" ref="AB19" si="628">AA19/$D19</f>
        <v>6.382978723404255E-3</v>
      </c>
      <c r="AC19" s="247">
        <f>'BDD Clips brute'!Q24</f>
        <v>211</v>
      </c>
      <c r="AD19" s="388">
        <f t="shared" ref="AD19" si="629">AC19/$D19</f>
        <v>0.22446808510638297</v>
      </c>
      <c r="AE19" s="247">
        <f>'BDD Clips brute'!R24</f>
        <v>7</v>
      </c>
      <c r="AF19" s="388">
        <f t="shared" ref="AF19" si="630">AE19/$D19</f>
        <v>7.4468085106382982E-3</v>
      </c>
      <c r="AG19" s="247">
        <f>'BDD Clips brute'!S24</f>
        <v>32</v>
      </c>
      <c r="AH19" s="368">
        <f t="shared" ref="AH19" si="631">AG19/$D19</f>
        <v>3.4042553191489362E-2</v>
      </c>
      <c r="AI19" s="248">
        <f>'BDD Clips brute'!T24</f>
        <v>585</v>
      </c>
      <c r="AJ19" s="380">
        <f t="shared" ref="AJ19" si="632">AI19/$D19</f>
        <v>0.62234042553191493</v>
      </c>
      <c r="AK19" s="246">
        <f>'BDD Clips brute'!U24</f>
        <v>250</v>
      </c>
      <c r="AL19" s="363">
        <f t="shared" ref="AL19" si="633">AK19/$D19</f>
        <v>0.26595744680851063</v>
      </c>
      <c r="AM19" s="247">
        <f>'BDD Clips brute'!V24</f>
        <v>83</v>
      </c>
      <c r="AN19" s="368">
        <f t="shared" ref="AN19" si="634">AM19/$D19</f>
        <v>8.8297872340425534E-2</v>
      </c>
      <c r="AO19" s="251">
        <f>'BDD Clips brute'!W24</f>
        <v>607</v>
      </c>
      <c r="AP19" s="380">
        <f t="shared" ref="AP19" si="635">AO19/$D19</f>
        <v>0.64574468085106385</v>
      </c>
      <c r="AQ19" s="245">
        <f>'BDD Clips brute'!X24</f>
        <v>514</v>
      </c>
      <c r="AR19" s="252">
        <f>'BDD Clips brute'!Y24</f>
        <v>119</v>
      </c>
      <c r="AS19" s="363">
        <f t="shared" si="70"/>
        <v>0.23151750972762647</v>
      </c>
      <c r="AT19" s="253">
        <f>'BDD Clips brute'!Z24</f>
        <v>311</v>
      </c>
      <c r="AU19" s="368">
        <f t="shared" si="70"/>
        <v>0.60505836575875482</v>
      </c>
      <c r="AV19" s="254">
        <f>'BDD Clips brute'!AA24</f>
        <v>83</v>
      </c>
      <c r="AW19" s="398">
        <f t="shared" ref="AW19" si="636">AV19/$AQ19</f>
        <v>0.16147859922178989</v>
      </c>
      <c r="AX19" s="245">
        <f>'BDD Clips brute'!AB24</f>
        <v>161</v>
      </c>
      <c r="AY19" s="255">
        <f>'BDD Clips brute'!AC24</f>
        <v>100</v>
      </c>
      <c r="AZ19" s="252">
        <f>'BDD Clips brute'!AD24</f>
        <v>27</v>
      </c>
      <c r="BA19" s="380">
        <f t="shared" si="72"/>
        <v>0.27</v>
      </c>
      <c r="BB19" s="254">
        <f>'BDD Clips brute'!AE24</f>
        <v>73</v>
      </c>
      <c r="BC19" s="380">
        <f t="shared" si="72"/>
        <v>0.73</v>
      </c>
      <c r="BD19" s="256">
        <f>'BDD Clips brute'!AF24</f>
        <v>152470</v>
      </c>
      <c r="BE19" s="257">
        <f>'BDD Clips brute'!AG24</f>
        <v>151961</v>
      </c>
      <c r="BF19" s="363">
        <f t="shared" si="73"/>
        <v>0.99666163835508625</v>
      </c>
      <c r="BG19" s="258">
        <f>'BDD Clips brute'!AH24</f>
        <v>4</v>
      </c>
      <c r="BH19" s="368">
        <f t="shared" si="35"/>
        <v>2.6234669115235783E-5</v>
      </c>
      <c r="BI19" s="259">
        <f>'BDD Clips brute'!AI24</f>
        <v>505</v>
      </c>
      <c r="BJ19" s="380">
        <f t="shared" si="36"/>
        <v>3.3121269757985178E-3</v>
      </c>
      <c r="BK19" s="257">
        <f>'BDD Clips brute'!AJ24</f>
        <v>137650</v>
      </c>
      <c r="BL19" s="380">
        <f t="shared" si="36"/>
        <v>0.90280055092805145</v>
      </c>
      <c r="BM19" s="260">
        <f>'BDD Clips brute'!AK24</f>
        <v>13003</v>
      </c>
      <c r="BN19" s="380">
        <f t="shared" ref="BN19" si="637">BM19/$BD19</f>
        <v>8.5282350626352726E-2</v>
      </c>
      <c r="BO19" s="257">
        <f>'BDD Clips brute'!AL24</f>
        <v>710</v>
      </c>
      <c r="BP19" s="363">
        <f t="shared" ref="BP19" si="638">BO19/$BD19</f>
        <v>4.6566537679543513E-3</v>
      </c>
      <c r="BQ19" s="258">
        <f>'BDD Clips brute'!AM24</f>
        <v>16843</v>
      </c>
      <c r="BR19" s="388">
        <f t="shared" ref="BR19" si="639">BQ19/$BD19</f>
        <v>0.11046763297697908</v>
      </c>
      <c r="BS19" s="258">
        <f>'BDD Clips brute'!AN24</f>
        <v>0</v>
      </c>
      <c r="BT19" s="388">
        <f t="shared" ref="BT19" si="640">BS19/$BD19</f>
        <v>0</v>
      </c>
      <c r="BU19" s="258">
        <f>'BDD Clips brute'!AO24</f>
        <v>0</v>
      </c>
      <c r="BV19" s="388">
        <f t="shared" ref="BV19" si="641">BU19/$BD19</f>
        <v>0</v>
      </c>
      <c r="BW19" s="258">
        <f>'BDD Clips brute'!AP24</f>
        <v>0</v>
      </c>
      <c r="BX19" s="388">
        <f t="shared" ref="BX19" si="642">BW19/$BD19</f>
        <v>0</v>
      </c>
      <c r="BY19" s="258">
        <f>'BDD Clips brute'!AQ24</f>
        <v>0</v>
      </c>
      <c r="BZ19" s="388">
        <f t="shared" ref="BZ19" si="643">BY19/$BD19</f>
        <v>0</v>
      </c>
      <c r="CA19" s="258">
        <f>'BDD Clips brute'!AR24</f>
        <v>548</v>
      </c>
      <c r="CB19" s="388">
        <f t="shared" ref="CB19" si="644">CA19/$BD19</f>
        <v>3.5941496687873025E-3</v>
      </c>
      <c r="CC19" s="258">
        <f>'BDD Clips brute'!AS24</f>
        <v>29104</v>
      </c>
      <c r="CD19" s="388">
        <f t="shared" ref="CD19:CF19" si="645">CC19/$BD19</f>
        <v>0.19088345248245556</v>
      </c>
      <c r="CE19" s="258">
        <f>'BDD Clips brute'!AT24</f>
        <v>229</v>
      </c>
      <c r="CF19" s="388">
        <f t="shared" si="645"/>
        <v>1.5019348068472486E-3</v>
      </c>
      <c r="CG19" s="258">
        <f>'BDD Clips brute'!AU24</f>
        <v>1545</v>
      </c>
      <c r="CH19" s="368">
        <f t="shared" ref="CH19" si="646">CG19/$BD19</f>
        <v>1.0133140945759822E-2</v>
      </c>
      <c r="CI19" s="259">
        <f>'BDD Clips brute'!AV24</f>
        <v>103491</v>
      </c>
      <c r="CJ19" s="380">
        <f t="shared" ref="CJ19" si="647">CI19/$BD19</f>
        <v>0.67876303535121663</v>
      </c>
      <c r="CK19" s="257">
        <f>'BDD Clips brute'!AW24</f>
        <v>102212</v>
      </c>
      <c r="CL19" s="363">
        <f t="shared" ref="CL19" si="648">CK19/$BD19</f>
        <v>0.67037449990162001</v>
      </c>
      <c r="CM19" s="258">
        <f>'BDD Clips brute'!AX24</f>
        <v>13050</v>
      </c>
      <c r="CN19" s="368">
        <f t="shared" ref="CN19" si="649">CM19/$BD19</f>
        <v>8.5590607988456746E-2</v>
      </c>
      <c r="CO19" s="259">
        <f>'BDD Clips brute'!AY24</f>
        <v>37208</v>
      </c>
      <c r="CP19" s="380">
        <f t="shared" ref="CP19" si="650">CO19/$BD19</f>
        <v>0.24403489210992327</v>
      </c>
      <c r="CQ19" s="261">
        <f>'BDD Clips brute'!AZ24</f>
        <v>84996</v>
      </c>
      <c r="CR19" s="406">
        <f t="shared" ref="CR19" si="651">CQ19/$BD19</f>
        <v>0.55746048402964521</v>
      </c>
      <c r="CS19" s="262">
        <f>'BDD Clips brute'!BA24</f>
        <v>67273</v>
      </c>
      <c r="CT19" s="380">
        <f t="shared" ref="CT19" si="652">CS19/$BD19</f>
        <v>0.44122122384731421</v>
      </c>
      <c r="CU19" s="263">
        <f>'BDD Clips brute'!BB24</f>
        <v>0</v>
      </c>
      <c r="CV19" s="264">
        <f>'BDD Clips brute'!BC24</f>
        <v>0</v>
      </c>
      <c r="CW19" s="363" t="e">
        <f t="shared" si="90"/>
        <v>#DIV/0!</v>
      </c>
      <c r="CX19" s="265">
        <f>'BDD Clips brute'!BD24</f>
        <v>0</v>
      </c>
      <c r="CY19" s="368" t="e">
        <f t="shared" si="90"/>
        <v>#DIV/0!</v>
      </c>
      <c r="CZ19" s="266">
        <f>'BDD Clips brute'!BE24</f>
        <v>0</v>
      </c>
      <c r="DA19" s="380" t="e">
        <f t="shared" ref="DA19" si="653">CZ19/$CU19</f>
        <v>#DIV/0!</v>
      </c>
      <c r="DB19" s="264">
        <f>'BDD Clips brute'!BF24</f>
        <v>0</v>
      </c>
      <c r="DC19" s="363" t="e">
        <f t="shared" ref="DC19" si="654">DB19/$CU19</f>
        <v>#DIV/0!</v>
      </c>
      <c r="DD19" s="265">
        <f>'BDD Clips brute'!BG24</f>
        <v>0</v>
      </c>
      <c r="DE19" s="388" t="e">
        <f t="shared" ref="DE19" si="655">DD19/$CU19</f>
        <v>#DIV/0!</v>
      </c>
      <c r="DF19" s="265">
        <f>'BDD Clips brute'!BH24</f>
        <v>0</v>
      </c>
      <c r="DG19" s="388" t="e">
        <f t="shared" ref="DG19" si="656">DF19/$CU19</f>
        <v>#DIV/0!</v>
      </c>
      <c r="DH19" s="265">
        <f>'BDD Clips brute'!BI24</f>
        <v>0</v>
      </c>
      <c r="DI19" s="388" t="e">
        <f t="shared" ref="DI19" si="657">DH19/$CU19</f>
        <v>#DIV/0!</v>
      </c>
      <c r="DJ19" s="265">
        <f>'BDD Clips brute'!BJ24</f>
        <v>0</v>
      </c>
      <c r="DK19" s="388" t="e">
        <f t="shared" ref="DK19" si="658">DJ19/$CU19</f>
        <v>#DIV/0!</v>
      </c>
      <c r="DL19" s="265">
        <f>'BDD Clips brute'!BK24</f>
        <v>0</v>
      </c>
      <c r="DM19" s="388" t="e">
        <f t="shared" ref="DM19" si="659">DL19/$CU19</f>
        <v>#DIV/0!</v>
      </c>
      <c r="DN19" s="265">
        <f>'BDD Clips brute'!BL24</f>
        <v>0</v>
      </c>
      <c r="DO19" s="388" t="e">
        <f t="shared" ref="DO19" si="660">DN19/$CU19</f>
        <v>#DIV/0!</v>
      </c>
      <c r="DP19" s="265">
        <f>'BDD Clips brute'!BM24</f>
        <v>0</v>
      </c>
      <c r="DQ19" s="388" t="e">
        <f t="shared" ref="DQ19" si="661">DP19/$CU19</f>
        <v>#DIV/0!</v>
      </c>
      <c r="DR19" s="265">
        <f>'BDD Clips brute'!BN24</f>
        <v>0</v>
      </c>
      <c r="DS19" s="388" t="e">
        <f t="shared" ref="DS19" si="662">DR19/$CU19</f>
        <v>#DIV/0!</v>
      </c>
      <c r="DT19" s="265">
        <f>'BDD Clips brute'!BO24</f>
        <v>0</v>
      </c>
      <c r="DU19" s="368" t="e">
        <f t="shared" ref="DU19" si="663">DT19/$CU19</f>
        <v>#DIV/0!</v>
      </c>
      <c r="DV19" s="266">
        <f>'BDD Clips brute'!BP24</f>
        <v>0</v>
      </c>
      <c r="DW19" s="380" t="e">
        <f t="shared" ref="DW19" si="664">DV19/$CU19</f>
        <v>#DIV/0!</v>
      </c>
      <c r="DX19" s="267">
        <f>'BDD Clips brute'!BQ24</f>
        <v>126</v>
      </c>
      <c r="DY19" s="325">
        <f>'BDD Clips brute'!BR24</f>
        <v>0</v>
      </c>
      <c r="DZ19" s="271">
        <f>'BDD Clips brute'!BS24</f>
        <v>190</v>
      </c>
      <c r="EA19" s="410">
        <f t="shared" si="103"/>
        <v>0.20212765957446807</v>
      </c>
      <c r="EB19" s="271">
        <f>'BDD Clips brute'!BT24</f>
        <v>85868</v>
      </c>
      <c r="EC19" s="410">
        <f t="shared" si="104"/>
        <v>0.56317964189676661</v>
      </c>
      <c r="ED19" s="271">
        <f>'BDD Clips brute'!BU24</f>
        <v>88</v>
      </c>
      <c r="EE19" s="410">
        <f t="shared" si="105"/>
        <v>9.3617021276595741E-2</v>
      </c>
      <c r="EF19" s="272">
        <f>'BDD Clips brute'!BV24</f>
        <v>1607</v>
      </c>
      <c r="EG19" s="406">
        <f t="shared" ref="EG19" si="665">EF19/$BD19</f>
        <v>1.0539778317045976E-2</v>
      </c>
      <c r="EH19" s="279">
        <f>'BDD Clips brute'!BW24</f>
        <v>0.63</v>
      </c>
      <c r="EI19" s="274">
        <f>'BDD Clips brute'!BX24</f>
        <v>189</v>
      </c>
      <c r="EJ19" s="272">
        <f>'BDD Clips brute'!BY24</f>
        <v>403</v>
      </c>
      <c r="EK19" s="275">
        <f>'BDD Clips brute'!BZ24</f>
        <v>0.19340277777777778</v>
      </c>
    </row>
    <row r="20" spans="1:141" x14ac:dyDescent="0.25">
      <c r="A20" s="587">
        <v>15</v>
      </c>
      <c r="B20" s="314" t="str">
        <f>'BDD Clips brute'!B25</f>
        <v>2 Chaînes Cab-Sat</v>
      </c>
      <c r="C20" s="315" t="str">
        <f>'BDD Clips brute'!C25</f>
        <v>MTV</v>
      </c>
      <c r="D20" s="245">
        <f>'BDD Clips brute'!D25</f>
        <v>620</v>
      </c>
      <c r="E20" s="246">
        <f>'BDD Clips brute'!E25</f>
        <v>165</v>
      </c>
      <c r="F20" s="363">
        <f t="shared" si="53"/>
        <v>0.2661290322580645</v>
      </c>
      <c r="G20" s="247">
        <f>'BDD Clips brute'!F25</f>
        <v>4</v>
      </c>
      <c r="H20" s="368">
        <f t="shared" si="54"/>
        <v>6.4516129032258064E-3</v>
      </c>
      <c r="I20" s="248">
        <f>'BDD Clips brute'!G25</f>
        <v>451</v>
      </c>
      <c r="J20" s="380">
        <f t="shared" si="55"/>
        <v>0.72741935483870968</v>
      </c>
      <c r="K20" s="249">
        <f>'BDD Clips brute'!H25</f>
        <v>172</v>
      </c>
      <c r="L20" s="380">
        <f t="shared" si="56"/>
        <v>0.27741935483870966</v>
      </c>
      <c r="M20" s="250">
        <f>'BDD Clips brute'!I25</f>
        <v>401</v>
      </c>
      <c r="N20" s="380">
        <f t="shared" si="21"/>
        <v>0.64677419354838706</v>
      </c>
      <c r="O20" s="246">
        <f>'BDD Clips brute'!J25</f>
        <v>100</v>
      </c>
      <c r="P20" s="363">
        <f t="shared" si="21"/>
        <v>0.16129032258064516</v>
      </c>
      <c r="Q20" s="247">
        <f>'BDD Clips brute'!K25</f>
        <v>103</v>
      </c>
      <c r="R20" s="388">
        <f t="shared" ref="R20" si="666">Q20/$D20</f>
        <v>0.16612903225806452</v>
      </c>
      <c r="S20" s="247">
        <f>'BDD Clips brute'!L25</f>
        <v>1</v>
      </c>
      <c r="T20" s="388">
        <f t="shared" ref="T20" si="667">S20/$D20</f>
        <v>1.6129032258064516E-3</v>
      </c>
      <c r="U20" s="247">
        <f>'BDD Clips brute'!M25</f>
        <v>7</v>
      </c>
      <c r="V20" s="388">
        <f t="shared" ref="V20" si="668">U20/$D20</f>
        <v>1.1290322580645161E-2</v>
      </c>
      <c r="W20" s="247">
        <f>'BDD Clips brute'!N25</f>
        <v>0</v>
      </c>
      <c r="X20" s="388">
        <f t="shared" ref="X20" si="669">W20/$D20</f>
        <v>0</v>
      </c>
      <c r="Y20" s="247">
        <f>'BDD Clips brute'!O25</f>
        <v>0</v>
      </c>
      <c r="Z20" s="388">
        <f t="shared" ref="Z20" si="670">Y20/$D20</f>
        <v>0</v>
      </c>
      <c r="AA20" s="247">
        <f>'BDD Clips brute'!P25</f>
        <v>2</v>
      </c>
      <c r="AB20" s="388">
        <f t="shared" ref="AB20" si="671">AA20/$D20</f>
        <v>3.2258064516129032E-3</v>
      </c>
      <c r="AC20" s="247">
        <f>'BDD Clips brute'!Q25</f>
        <v>85</v>
      </c>
      <c r="AD20" s="388">
        <f t="shared" ref="AD20" si="672">AC20/$D20</f>
        <v>0.13709677419354838</v>
      </c>
      <c r="AE20" s="247">
        <f>'BDD Clips brute'!R25</f>
        <v>10</v>
      </c>
      <c r="AF20" s="388">
        <f t="shared" ref="AF20" si="673">AE20/$D20</f>
        <v>1.6129032258064516E-2</v>
      </c>
      <c r="AG20" s="247">
        <f>'BDD Clips brute'!S25</f>
        <v>30</v>
      </c>
      <c r="AH20" s="368">
        <f t="shared" ref="AH20" si="674">AG20/$D20</f>
        <v>4.8387096774193547E-2</v>
      </c>
      <c r="AI20" s="248">
        <f>'BDD Clips brute'!T25</f>
        <v>282</v>
      </c>
      <c r="AJ20" s="380">
        <f t="shared" ref="AJ20" si="675">AI20/$D20</f>
        <v>0.45483870967741935</v>
      </c>
      <c r="AK20" s="246">
        <f>'BDD Clips brute'!U25</f>
        <v>297</v>
      </c>
      <c r="AL20" s="363">
        <f t="shared" ref="AL20" si="676">AK20/$D20</f>
        <v>0.4790322580645161</v>
      </c>
      <c r="AM20" s="247">
        <f>'BDD Clips brute'!V25</f>
        <v>152</v>
      </c>
      <c r="AN20" s="368">
        <f t="shared" ref="AN20" si="677">AM20/$D20</f>
        <v>0.24516129032258063</v>
      </c>
      <c r="AO20" s="251">
        <f>'BDD Clips brute'!W25</f>
        <v>171</v>
      </c>
      <c r="AP20" s="380">
        <f t="shared" ref="AP20" si="678">AO20/$D20</f>
        <v>0.27580645161290324</v>
      </c>
      <c r="AQ20" s="245">
        <f>'BDD Clips brute'!X25</f>
        <v>445</v>
      </c>
      <c r="AR20" s="252">
        <f>'BDD Clips brute'!Y25</f>
        <v>124</v>
      </c>
      <c r="AS20" s="363">
        <f t="shared" si="70"/>
        <v>0.27865168539325841</v>
      </c>
      <c r="AT20" s="253">
        <f>'BDD Clips brute'!Z25</f>
        <v>226</v>
      </c>
      <c r="AU20" s="368">
        <f t="shared" si="70"/>
        <v>0.50786516853932584</v>
      </c>
      <c r="AV20" s="254">
        <f>'BDD Clips brute'!AA25</f>
        <v>93</v>
      </c>
      <c r="AW20" s="398">
        <f t="shared" ref="AW20" si="679">AV20/$AQ20</f>
        <v>0.20898876404494382</v>
      </c>
      <c r="AX20" s="245">
        <f>'BDD Clips brute'!AB25</f>
        <v>27</v>
      </c>
      <c r="AY20" s="255">
        <f>'BDD Clips brute'!AC25</f>
        <v>72</v>
      </c>
      <c r="AZ20" s="252">
        <f>'BDD Clips brute'!AD25</f>
        <v>20</v>
      </c>
      <c r="BA20" s="380">
        <f t="shared" si="72"/>
        <v>0.27777777777777779</v>
      </c>
      <c r="BB20" s="254">
        <f>'BDD Clips brute'!AE25</f>
        <v>52</v>
      </c>
      <c r="BC20" s="380">
        <f t="shared" si="72"/>
        <v>0.72222222222222221</v>
      </c>
      <c r="BD20" s="256">
        <f>'BDD Clips brute'!AF25</f>
        <v>37763</v>
      </c>
      <c r="BE20" s="257">
        <f>'BDD Clips brute'!AG25</f>
        <v>11754</v>
      </c>
      <c r="BF20" s="363">
        <f t="shared" si="73"/>
        <v>0.31125705055212777</v>
      </c>
      <c r="BG20" s="258">
        <f>'BDD Clips brute'!AH25</f>
        <v>20</v>
      </c>
      <c r="BH20" s="368">
        <f t="shared" si="35"/>
        <v>5.296189391732648E-4</v>
      </c>
      <c r="BI20" s="259">
        <f>'BDD Clips brute'!AI25</f>
        <v>25989</v>
      </c>
      <c r="BJ20" s="380">
        <f t="shared" si="36"/>
        <v>0.68821333050869904</v>
      </c>
      <c r="BK20" s="257">
        <f>'BDD Clips brute'!AJ25</f>
        <v>11317</v>
      </c>
      <c r="BL20" s="380">
        <f t="shared" si="36"/>
        <v>0.29968487673119193</v>
      </c>
      <c r="BM20" s="260">
        <f>'BDD Clips brute'!AK25</f>
        <v>23814</v>
      </c>
      <c r="BN20" s="380">
        <f t="shared" ref="BN20" si="680">BM20/$BD20</f>
        <v>0.63061727087360642</v>
      </c>
      <c r="BO20" s="257">
        <f>'BDD Clips brute'!AL25</f>
        <v>4777</v>
      </c>
      <c r="BP20" s="363">
        <f t="shared" ref="BP20" si="681">BO20/$BD20</f>
        <v>0.12649948362153432</v>
      </c>
      <c r="BQ20" s="258">
        <f>'BDD Clips brute'!AM25</f>
        <v>7524</v>
      </c>
      <c r="BR20" s="388">
        <f t="shared" ref="BR20" si="682">BQ20/$BD20</f>
        <v>0.19924264491698224</v>
      </c>
      <c r="BS20" s="258">
        <f>'BDD Clips brute'!AN25</f>
        <v>10</v>
      </c>
      <c r="BT20" s="388">
        <f t="shared" ref="BT20" si="683">BS20/$BD20</f>
        <v>2.648094695866324E-4</v>
      </c>
      <c r="BU20" s="258">
        <f>'BDD Clips brute'!AO25</f>
        <v>636</v>
      </c>
      <c r="BV20" s="388">
        <f t="shared" ref="BV20" si="684">BU20/$BD20</f>
        <v>1.6841882265709821E-2</v>
      </c>
      <c r="BW20" s="258">
        <f>'BDD Clips brute'!AP25</f>
        <v>0</v>
      </c>
      <c r="BX20" s="388">
        <f t="shared" ref="BX20" si="685">BW20/$BD20</f>
        <v>0</v>
      </c>
      <c r="BY20" s="258">
        <f>'BDD Clips brute'!AQ25</f>
        <v>0</v>
      </c>
      <c r="BZ20" s="388">
        <f t="shared" ref="BZ20" si="686">BY20/$BD20</f>
        <v>0</v>
      </c>
      <c r="CA20" s="258">
        <f>'BDD Clips brute'!AR25</f>
        <v>41</v>
      </c>
      <c r="CB20" s="388">
        <f t="shared" ref="CB20" si="687">CA20/$BD20</f>
        <v>1.0857188253051929E-3</v>
      </c>
      <c r="CC20" s="258">
        <f>'BDD Clips brute'!AS25</f>
        <v>4511</v>
      </c>
      <c r="CD20" s="388">
        <f t="shared" ref="CD20:CF20" si="688">CC20/$BD20</f>
        <v>0.11945555173052988</v>
      </c>
      <c r="CE20" s="258">
        <f>'BDD Clips brute'!AT25</f>
        <v>296</v>
      </c>
      <c r="CF20" s="388">
        <f t="shared" si="688"/>
        <v>7.8383602997643201E-3</v>
      </c>
      <c r="CG20" s="258">
        <f>'BDD Clips brute'!AU25</f>
        <v>899</v>
      </c>
      <c r="CH20" s="368">
        <f t="shared" ref="CH20" si="689">CG20/$BD20</f>
        <v>2.3806371315838255E-2</v>
      </c>
      <c r="CI20" s="259">
        <f>'BDD Clips brute'!AV25</f>
        <v>19069</v>
      </c>
      <c r="CJ20" s="380">
        <f t="shared" ref="CJ20" si="690">CI20/$BD20</f>
        <v>0.50496517755474934</v>
      </c>
      <c r="CK20" s="257">
        <f>'BDD Clips brute'!AW25</f>
        <v>34471</v>
      </c>
      <c r="CL20" s="363">
        <f t="shared" ref="CL20" si="691">CK20/$BD20</f>
        <v>0.91282472261208059</v>
      </c>
      <c r="CM20" s="258">
        <f>'BDD Clips brute'!AX25</f>
        <v>1619</v>
      </c>
      <c r="CN20" s="368">
        <f t="shared" ref="CN20" si="692">CM20/$BD20</f>
        <v>4.2872653126075785E-2</v>
      </c>
      <c r="CO20" s="259">
        <f>'BDD Clips brute'!AY25</f>
        <v>1673</v>
      </c>
      <c r="CP20" s="380">
        <f t="shared" ref="CP20" si="693">CO20/$BD20</f>
        <v>4.4302624261843601E-2</v>
      </c>
      <c r="CQ20" s="261">
        <f>'BDD Clips brute'!AZ25</f>
        <v>31428</v>
      </c>
      <c r="CR20" s="406">
        <f t="shared" ref="CR20" si="694">CQ20/$BD20</f>
        <v>0.83224320101686833</v>
      </c>
      <c r="CS20" s="262">
        <f>'BDD Clips brute'!BA25</f>
        <v>6335</v>
      </c>
      <c r="CT20" s="380">
        <f t="shared" ref="CT20" si="695">CS20/$BD20</f>
        <v>0.16775679898313164</v>
      </c>
      <c r="CU20" s="263">
        <f>'BDD Clips brute'!BB25</f>
        <v>69.254904999999994</v>
      </c>
      <c r="CV20" s="264">
        <f>'BDD Clips brute'!BC25</f>
        <v>21.699584999999999</v>
      </c>
      <c r="CW20" s="363">
        <f t="shared" si="90"/>
        <v>0.31332921473215508</v>
      </c>
      <c r="CX20" s="265">
        <f>'BDD Clips brute'!BD25</f>
        <v>5.2096000000000003E-2</v>
      </c>
      <c r="CY20" s="368">
        <f t="shared" si="90"/>
        <v>7.522355275774331E-4</v>
      </c>
      <c r="CZ20" s="266">
        <f>'BDD Clips brute'!BE25</f>
        <v>47.503224000000003</v>
      </c>
      <c r="DA20" s="380">
        <f t="shared" ref="DA20" si="696">CZ20/$CU20</f>
        <v>0.68591854974026756</v>
      </c>
      <c r="DB20" s="264">
        <f>'BDD Clips brute'!BF25</f>
        <v>9.0590480000000007</v>
      </c>
      <c r="DC20" s="363">
        <f t="shared" ref="DC20" si="697">DB20/$CU20</f>
        <v>0.1308073124928841</v>
      </c>
      <c r="DD20" s="265">
        <f>'BDD Clips brute'!BG25</f>
        <v>15.250499</v>
      </c>
      <c r="DE20" s="388">
        <f t="shared" ref="DE20" si="698">DD20/$CU20</f>
        <v>0.22020821485496228</v>
      </c>
      <c r="DF20" s="265">
        <f>'BDD Clips brute'!BH25</f>
        <v>3.0969E-2</v>
      </c>
      <c r="DG20" s="388">
        <f t="shared" ref="DG20" si="699">DF20/$CU20</f>
        <v>4.4717410268630076E-4</v>
      </c>
      <c r="DH20" s="265">
        <f>'BDD Clips brute'!BI25</f>
        <v>1.134361</v>
      </c>
      <c r="DI20" s="388">
        <f t="shared" ref="DI20" si="700">DH20/$CU20</f>
        <v>1.6379504094330935E-2</v>
      </c>
      <c r="DJ20" s="265">
        <f>'BDD Clips brute'!BJ25</f>
        <v>0</v>
      </c>
      <c r="DK20" s="388">
        <f t="shared" ref="DK20" si="701">DJ20/$CU20</f>
        <v>0</v>
      </c>
      <c r="DL20" s="265">
        <f>'BDD Clips brute'!BK25</f>
        <v>0</v>
      </c>
      <c r="DM20" s="388">
        <f t="shared" ref="DM20" si="702">DL20/$CU20</f>
        <v>0</v>
      </c>
      <c r="DN20" s="265">
        <f>'BDD Clips brute'!BL25</f>
        <v>2.1519E-2</v>
      </c>
      <c r="DO20" s="388">
        <f t="shared" ref="DO20" si="703">DN20/$CU20</f>
        <v>3.1072167379335804E-4</v>
      </c>
      <c r="DP20" s="265">
        <f>'BDD Clips brute'!BM25</f>
        <v>9.0538740000000004</v>
      </c>
      <c r="DQ20" s="388">
        <f t="shared" ref="DQ20" si="704">DP20/$CU20</f>
        <v>0.13073260298313891</v>
      </c>
      <c r="DR20" s="265">
        <f>'BDD Clips brute'!BN25</f>
        <v>0.67362699999999998</v>
      </c>
      <c r="DS20" s="388">
        <f t="shared" ref="DS20" si="705">DR20/$CU20</f>
        <v>9.7267767532133644E-3</v>
      </c>
      <c r="DT20" s="265">
        <f>'BDD Clips brute'!BO25</f>
        <v>1.7034849999999999</v>
      </c>
      <c r="DU20" s="368">
        <f t="shared" ref="DU20" si="706">DT20/$CU20</f>
        <v>2.4597319135734864E-2</v>
      </c>
      <c r="DV20" s="266">
        <f>'BDD Clips brute'!BP25</f>
        <v>32.327522999999999</v>
      </c>
      <c r="DW20" s="380">
        <f t="shared" ref="DW20" si="707">DV20/$CU20</f>
        <v>0.46679037390925598</v>
      </c>
      <c r="DX20" s="267">
        <f>'BDD Clips brute'!BQ25</f>
        <v>33</v>
      </c>
      <c r="DY20" s="325">
        <f>'BDD Clips brute'!BR25</f>
        <v>8.9488999999999999E-2</v>
      </c>
      <c r="DZ20" s="271">
        <f>'BDD Clips brute'!BS25</f>
        <v>207</v>
      </c>
      <c r="EA20" s="410">
        <f t="shared" si="103"/>
        <v>0.33387096774193548</v>
      </c>
      <c r="EB20" s="271">
        <f>'BDD Clips brute'!BT25</f>
        <v>31160</v>
      </c>
      <c r="EC20" s="410">
        <f t="shared" si="104"/>
        <v>0.8251463072319466</v>
      </c>
      <c r="ED20" s="271">
        <f>'BDD Clips brute'!BU25</f>
        <v>15</v>
      </c>
      <c r="EE20" s="410">
        <f t="shared" si="105"/>
        <v>2.4193548387096774E-2</v>
      </c>
      <c r="EF20" s="272">
        <f>'BDD Clips brute'!BV25</f>
        <v>116</v>
      </c>
      <c r="EG20" s="406">
        <f t="shared" ref="EG20" si="708">EF20/$BD20</f>
        <v>3.0717898472049361E-3</v>
      </c>
      <c r="EH20" s="279">
        <f>'BDD Clips brute'!BW25</f>
        <v>0.73</v>
      </c>
      <c r="EI20" s="274">
        <f>'BDD Clips brute'!BX25</f>
        <v>172</v>
      </c>
      <c r="EJ20" s="272">
        <f>'BDD Clips brute'!BY25</f>
        <v>5518</v>
      </c>
      <c r="EK20" s="275">
        <f>'BDD Clips brute'!BZ25</f>
        <v>1.7797569444444445</v>
      </c>
    </row>
    <row r="21" spans="1:141" x14ac:dyDescent="0.25">
      <c r="A21" s="586">
        <v>16</v>
      </c>
      <c r="B21" s="314" t="str">
        <f>'BDD Clips brute'!B26</f>
        <v>2 Chaînes Cab-Sat</v>
      </c>
      <c r="C21" s="315" t="str">
        <f>'BDD Clips brute'!C26</f>
        <v>MTV Hits</v>
      </c>
      <c r="D21" s="245">
        <f>'BDD Clips brute'!D26</f>
        <v>4450</v>
      </c>
      <c r="E21" s="246">
        <f>'BDD Clips brute'!E26</f>
        <v>1224</v>
      </c>
      <c r="F21" s="363">
        <f t="shared" si="53"/>
        <v>0.27505617977528091</v>
      </c>
      <c r="G21" s="247">
        <f>'BDD Clips brute'!F26</f>
        <v>81</v>
      </c>
      <c r="H21" s="368">
        <f t="shared" si="54"/>
        <v>1.8202247191011236E-2</v>
      </c>
      <c r="I21" s="248">
        <f>'BDD Clips brute'!G26</f>
        <v>3145</v>
      </c>
      <c r="J21" s="380">
        <f t="shared" si="55"/>
        <v>0.70674157303370788</v>
      </c>
      <c r="K21" s="249">
        <f>'BDD Clips brute'!H26</f>
        <v>1368</v>
      </c>
      <c r="L21" s="380">
        <f t="shared" si="56"/>
        <v>0.30741573033707864</v>
      </c>
      <c r="M21" s="250">
        <f>'BDD Clips brute'!I26</f>
        <v>2852</v>
      </c>
      <c r="N21" s="380">
        <f t="shared" si="21"/>
        <v>0.64089887640449439</v>
      </c>
      <c r="O21" s="246">
        <f>'BDD Clips brute'!J26</f>
        <v>733</v>
      </c>
      <c r="P21" s="363">
        <f t="shared" si="21"/>
        <v>0.1647191011235955</v>
      </c>
      <c r="Q21" s="247">
        <f>'BDD Clips brute'!K26</f>
        <v>728</v>
      </c>
      <c r="R21" s="388">
        <f t="shared" ref="R21" si="709">Q21/$D21</f>
        <v>0.16359550561797753</v>
      </c>
      <c r="S21" s="247">
        <f>'BDD Clips brute'!L26</f>
        <v>8</v>
      </c>
      <c r="T21" s="388">
        <f t="shared" ref="T21" si="710">S21/$D21</f>
        <v>1.7977528089887641E-3</v>
      </c>
      <c r="U21" s="247">
        <f>'BDD Clips brute'!M26</f>
        <v>49</v>
      </c>
      <c r="V21" s="388">
        <f t="shared" ref="V21" si="711">U21/$D21</f>
        <v>1.1011235955056179E-2</v>
      </c>
      <c r="W21" s="247">
        <f>'BDD Clips brute'!N26</f>
        <v>0</v>
      </c>
      <c r="X21" s="388">
        <f t="shared" ref="X21" si="712">W21/$D21</f>
        <v>0</v>
      </c>
      <c r="Y21" s="247">
        <f>'BDD Clips brute'!O26</f>
        <v>0</v>
      </c>
      <c r="Z21" s="388">
        <f t="shared" ref="Z21" si="713">Y21/$D21</f>
        <v>0</v>
      </c>
      <c r="AA21" s="247">
        <f>'BDD Clips brute'!P26</f>
        <v>12</v>
      </c>
      <c r="AB21" s="388">
        <f t="shared" ref="AB21" si="714">AA21/$D21</f>
        <v>2.696629213483146E-3</v>
      </c>
      <c r="AC21" s="247">
        <f>'BDD Clips brute'!Q26</f>
        <v>852</v>
      </c>
      <c r="AD21" s="388">
        <f t="shared" ref="AD21" si="715">AC21/$D21</f>
        <v>0.19146067415730336</v>
      </c>
      <c r="AE21" s="247">
        <f>'BDD Clips brute'!R26</f>
        <v>94</v>
      </c>
      <c r="AF21" s="388">
        <f t="shared" ref="AF21" si="716">AE21/$D21</f>
        <v>2.1123595505617977E-2</v>
      </c>
      <c r="AG21" s="247">
        <f>'BDD Clips brute'!S26</f>
        <v>404</v>
      </c>
      <c r="AH21" s="368">
        <f t="shared" ref="AH21" si="717">AG21/$D21</f>
        <v>9.0786516853932589E-2</v>
      </c>
      <c r="AI21" s="248">
        <f>'BDD Clips brute'!T26</f>
        <v>1570</v>
      </c>
      <c r="AJ21" s="380">
        <f t="shared" ref="AJ21" si="718">AI21/$D21</f>
        <v>0.35280898876404493</v>
      </c>
      <c r="AK21" s="246">
        <f>'BDD Clips brute'!U26</f>
        <v>1227</v>
      </c>
      <c r="AL21" s="363">
        <f t="shared" ref="AL21" si="719">AK21/$D21</f>
        <v>0.27573033707865169</v>
      </c>
      <c r="AM21" s="247">
        <f>'BDD Clips brute'!V26</f>
        <v>507</v>
      </c>
      <c r="AN21" s="368">
        <f t="shared" ref="AN21" si="720">AM21/$D21</f>
        <v>0.11393258426966292</v>
      </c>
      <c r="AO21" s="251">
        <f>'BDD Clips brute'!W26</f>
        <v>2716</v>
      </c>
      <c r="AP21" s="380">
        <f t="shared" ref="AP21" si="721">AO21/$D21</f>
        <v>0.61033707865168541</v>
      </c>
      <c r="AQ21" s="245">
        <f>'BDD Clips brute'!X26</f>
        <v>2686</v>
      </c>
      <c r="AR21" s="252">
        <f>'BDD Clips brute'!Y26</f>
        <v>618</v>
      </c>
      <c r="AS21" s="363">
        <f t="shared" si="70"/>
        <v>0.23008190618019358</v>
      </c>
      <c r="AT21" s="253">
        <f>'BDD Clips brute'!Z26</f>
        <v>1501</v>
      </c>
      <c r="AU21" s="368">
        <f t="shared" si="70"/>
        <v>0.55882352941176472</v>
      </c>
      <c r="AV21" s="254">
        <f>'BDD Clips brute'!AA26</f>
        <v>515</v>
      </c>
      <c r="AW21" s="398">
        <f t="shared" ref="AW21" si="722">AV21/$AQ21</f>
        <v>0.191734921816828</v>
      </c>
      <c r="AX21" s="245">
        <f>'BDD Clips brute'!AB26</f>
        <v>120</v>
      </c>
      <c r="AY21" s="255">
        <f>'BDD Clips brute'!AC26</f>
        <v>265</v>
      </c>
      <c r="AZ21" s="252">
        <f>'BDD Clips brute'!AD26</f>
        <v>30</v>
      </c>
      <c r="BA21" s="380">
        <f t="shared" si="72"/>
        <v>0.11320754716981132</v>
      </c>
      <c r="BB21" s="254">
        <f>'BDD Clips brute'!AE26</f>
        <v>235</v>
      </c>
      <c r="BC21" s="380">
        <f t="shared" si="72"/>
        <v>0.8867924528301887</v>
      </c>
      <c r="BD21" s="256">
        <f>'BDD Clips brute'!AF26</f>
        <v>118880</v>
      </c>
      <c r="BE21" s="257">
        <f>'BDD Clips brute'!AG26</f>
        <v>44216</v>
      </c>
      <c r="BF21" s="363">
        <f t="shared" si="73"/>
        <v>0.37193808882907131</v>
      </c>
      <c r="BG21" s="258">
        <f>'BDD Clips brute'!AH26</f>
        <v>599</v>
      </c>
      <c r="BH21" s="368">
        <f t="shared" si="35"/>
        <v>5.0386944818304174E-3</v>
      </c>
      <c r="BI21" s="259">
        <f>'BDD Clips brute'!AI26</f>
        <v>74065</v>
      </c>
      <c r="BJ21" s="380">
        <f t="shared" si="36"/>
        <v>0.62302321668909821</v>
      </c>
      <c r="BK21" s="257">
        <f>'BDD Clips brute'!AJ26</f>
        <v>45158</v>
      </c>
      <c r="BL21" s="380">
        <f t="shared" si="36"/>
        <v>0.3798620457604307</v>
      </c>
      <c r="BM21" s="260">
        <f>'BDD Clips brute'!AK26</f>
        <v>67883</v>
      </c>
      <c r="BN21" s="380">
        <f t="shared" ref="BN21" si="723">BM21/$BD21</f>
        <v>0.57102119784656802</v>
      </c>
      <c r="BO21" s="257">
        <f>'BDD Clips brute'!AL26</f>
        <v>16446</v>
      </c>
      <c r="BP21" s="363">
        <f t="shared" ref="BP21" si="724">BO21/$BD21</f>
        <v>0.13834118438761778</v>
      </c>
      <c r="BQ21" s="258">
        <f>'BDD Clips brute'!AM26</f>
        <v>21524</v>
      </c>
      <c r="BR21" s="388">
        <f t="shared" ref="BR21" si="725">BQ21/$BD21</f>
        <v>0.18105652759084792</v>
      </c>
      <c r="BS21" s="258">
        <f>'BDD Clips brute'!AN26</f>
        <v>71</v>
      </c>
      <c r="BT21" s="388">
        <f t="shared" ref="BT21" si="726">BS21/$BD21</f>
        <v>5.9724091520861372E-4</v>
      </c>
      <c r="BU21" s="258">
        <f>'BDD Clips brute'!AO26</f>
        <v>2569</v>
      </c>
      <c r="BV21" s="388">
        <f t="shared" ref="BV21" si="727">BU21/$BD21</f>
        <v>2.1610026917900402E-2</v>
      </c>
      <c r="BW21" s="258">
        <f>'BDD Clips brute'!AP26</f>
        <v>0</v>
      </c>
      <c r="BX21" s="388">
        <f t="shared" ref="BX21" si="728">BW21/$BD21</f>
        <v>0</v>
      </c>
      <c r="BY21" s="258">
        <f>'BDD Clips brute'!AQ26</f>
        <v>0</v>
      </c>
      <c r="BZ21" s="388">
        <f t="shared" ref="BZ21" si="729">BY21/$BD21</f>
        <v>0</v>
      </c>
      <c r="CA21" s="258">
        <f>'BDD Clips brute'!AR26</f>
        <v>256</v>
      </c>
      <c r="CB21" s="388">
        <f t="shared" ref="CB21" si="730">CA21/$BD21</f>
        <v>2.1534320323014803E-3</v>
      </c>
      <c r="CC21" s="258">
        <f>'BDD Clips brute'!AS26</f>
        <v>18557</v>
      </c>
      <c r="CD21" s="388">
        <f t="shared" ref="CD21:CF21" si="731">CC21/$BD21</f>
        <v>0.15609858681022881</v>
      </c>
      <c r="CE21" s="258">
        <f>'BDD Clips brute'!AT26</f>
        <v>1646</v>
      </c>
      <c r="CF21" s="388">
        <f t="shared" si="731"/>
        <v>1.3845895020188426E-2</v>
      </c>
      <c r="CG21" s="258">
        <f>'BDD Clips brute'!AU26</f>
        <v>4630</v>
      </c>
      <c r="CH21" s="368">
        <f t="shared" ref="CH21" si="732">CG21/$BD21</f>
        <v>3.8946837146702558E-2</v>
      </c>
      <c r="CI21" s="259">
        <f>'BDD Clips brute'!AV26</f>
        <v>53181</v>
      </c>
      <c r="CJ21" s="380">
        <f t="shared" ref="CJ21" si="733">CI21/$BD21</f>
        <v>0.44735026917900406</v>
      </c>
      <c r="CK21" s="257">
        <f>'BDD Clips brute'!AW26</f>
        <v>93745</v>
      </c>
      <c r="CL21" s="363">
        <f t="shared" ref="CL21" si="734">CK21/$BD21</f>
        <v>0.78856830417227453</v>
      </c>
      <c r="CM21" s="258">
        <f>'BDD Clips brute'!AX26</f>
        <v>7677</v>
      </c>
      <c r="CN21" s="368">
        <f t="shared" ref="CN21" si="735">CM21/$BD21</f>
        <v>6.4577725437415884E-2</v>
      </c>
      <c r="CO21" s="259">
        <f>'BDD Clips brute'!AY26</f>
        <v>17458</v>
      </c>
      <c r="CP21" s="380">
        <f t="shared" ref="CP21" si="736">CO21/$BD21</f>
        <v>0.14685397039030956</v>
      </c>
      <c r="CQ21" s="261">
        <f>'BDD Clips brute'!AZ26</f>
        <v>93770</v>
      </c>
      <c r="CR21" s="406">
        <f t="shared" ref="CR21" si="737">CQ21/$BD21</f>
        <v>0.78877860026917901</v>
      </c>
      <c r="CS21" s="262">
        <f>'BDD Clips brute'!BA26</f>
        <v>24991</v>
      </c>
      <c r="CT21" s="380">
        <f t="shared" ref="CT21" si="738">CS21/$BD21</f>
        <v>0.21022039030955586</v>
      </c>
      <c r="CU21" s="263">
        <f>'BDD Clips brute'!BB26</f>
        <v>351.524562</v>
      </c>
      <c r="CV21" s="264">
        <f>'BDD Clips brute'!BC26</f>
        <v>126.256449</v>
      </c>
      <c r="CW21" s="363">
        <f t="shared" si="90"/>
        <v>0.35916821368516494</v>
      </c>
      <c r="CX21" s="265">
        <f>'BDD Clips brute'!BD26</f>
        <v>1.291112</v>
      </c>
      <c r="CY21" s="368">
        <f t="shared" si="90"/>
        <v>3.6728927067121984E-3</v>
      </c>
      <c r="CZ21" s="266">
        <f>'BDD Clips brute'!BE26</f>
        <v>223.977001</v>
      </c>
      <c r="DA21" s="380">
        <f t="shared" ref="DA21" si="739">CZ21/$CU21</f>
        <v>0.63715889360812294</v>
      </c>
      <c r="DB21" s="264">
        <f>'BDD Clips brute'!BF26</f>
        <v>50.021636999999998</v>
      </c>
      <c r="DC21" s="363">
        <f t="shared" ref="DC21" si="740">DB21/$CU21</f>
        <v>0.14229912332555583</v>
      </c>
      <c r="DD21" s="265">
        <f>'BDD Clips brute'!BG26</f>
        <v>67.909740999999997</v>
      </c>
      <c r="DE21" s="388">
        <f t="shared" ref="DE21" si="741">DD21/$CU21</f>
        <v>0.19318633273768221</v>
      </c>
      <c r="DF21" s="265">
        <f>'BDD Clips brute'!BH26</f>
        <v>0.146151</v>
      </c>
      <c r="DG21" s="388">
        <f t="shared" ref="DG21" si="742">DF21/$CU21</f>
        <v>4.1576326606730825E-4</v>
      </c>
      <c r="DH21" s="265">
        <f>'BDD Clips brute'!BI26</f>
        <v>6.8018669999999997</v>
      </c>
      <c r="DI21" s="388">
        <f t="shared" ref="DI21" si="743">DH21/$CU21</f>
        <v>1.9349620866606753E-2</v>
      </c>
      <c r="DJ21" s="265">
        <f>'BDD Clips brute'!BJ26</f>
        <v>0</v>
      </c>
      <c r="DK21" s="388">
        <f t="shared" ref="DK21" si="744">DJ21/$CU21</f>
        <v>0</v>
      </c>
      <c r="DL21" s="265">
        <f>'BDD Clips brute'!BK26</f>
        <v>0</v>
      </c>
      <c r="DM21" s="388">
        <f t="shared" ref="DM21" si="745">DL21/$CU21</f>
        <v>0</v>
      </c>
      <c r="DN21" s="265">
        <f>'BDD Clips brute'!BL26</f>
        <v>0.908161</v>
      </c>
      <c r="DO21" s="388">
        <f t="shared" ref="DO21" si="746">DN21/$CU21</f>
        <v>2.5834923023103007E-3</v>
      </c>
      <c r="DP21" s="265">
        <f>'BDD Clips brute'!BM26</f>
        <v>46.740492000000003</v>
      </c>
      <c r="DQ21" s="388">
        <f t="shared" ref="DQ21" si="747">DP21/$CU21</f>
        <v>0.13296508139877863</v>
      </c>
      <c r="DR21" s="265">
        <f>'BDD Clips brute'!BN26</f>
        <v>6.2179209999999996</v>
      </c>
      <c r="DS21" s="388">
        <f t="shared" ref="DS21" si="748">DR21/$CU21</f>
        <v>1.7688439648777657E-2</v>
      </c>
      <c r="DT21" s="265">
        <f>'BDD Clips brute'!BO26</f>
        <v>12.570478</v>
      </c>
      <c r="DU21" s="368">
        <f t="shared" ref="DU21" si="749">DT21/$CU21</f>
        <v>3.5759885250920248E-2</v>
      </c>
      <c r="DV21" s="266">
        <f>'BDD Clips brute'!BP26</f>
        <v>160.20811399999999</v>
      </c>
      <c r="DW21" s="380">
        <f t="shared" ref="DW21" si="750">DV21/$CU21</f>
        <v>0.45575226120330103</v>
      </c>
      <c r="DX21" s="267">
        <f>'BDD Clips brute'!BQ26</f>
        <v>51</v>
      </c>
      <c r="DY21" s="325">
        <f>'BDD Clips brute'!BR26</f>
        <v>0.16086500000000001</v>
      </c>
      <c r="DZ21" s="271">
        <f>'BDD Clips brute'!BS26</f>
        <v>438</v>
      </c>
      <c r="EA21" s="410">
        <f t="shared" si="103"/>
        <v>9.8426966292134835E-2</v>
      </c>
      <c r="EB21" s="271">
        <f>'BDD Clips brute'!BT26</f>
        <v>76319</v>
      </c>
      <c r="EC21" s="410">
        <f t="shared" si="104"/>
        <v>0.64198351278600274</v>
      </c>
      <c r="ED21" s="271">
        <f>'BDD Clips brute'!BU26</f>
        <v>1134</v>
      </c>
      <c r="EE21" s="410">
        <f t="shared" si="105"/>
        <v>0.2548314606741573</v>
      </c>
      <c r="EF21" s="272">
        <f>'BDD Clips brute'!BV26</f>
        <v>8228</v>
      </c>
      <c r="EG21" s="406">
        <f t="shared" ref="EG21" si="751">EF21/$BD21</f>
        <v>6.9212651413189774E-2</v>
      </c>
      <c r="EH21" s="279">
        <f>'BDD Clips brute'!BW26</f>
        <v>0.44</v>
      </c>
      <c r="EI21" s="274">
        <f>'BDD Clips brute'!BX26</f>
        <v>426</v>
      </c>
      <c r="EJ21" s="272">
        <f>'BDD Clips brute'!BY26</f>
        <v>8270</v>
      </c>
      <c r="EK21" s="275">
        <f>'BDD Clips brute'!BZ26</f>
        <v>2.564351851851852</v>
      </c>
    </row>
    <row r="22" spans="1:141" x14ac:dyDescent="0.25">
      <c r="A22" s="587">
        <v>17</v>
      </c>
      <c r="B22" s="314" t="str">
        <f>'BDD Clips brute'!B27</f>
        <v>2 Chaînes Cab-Sat</v>
      </c>
      <c r="C22" s="315" t="str">
        <f>'BDD Clips brute'!C27</f>
        <v>NRJ Hits</v>
      </c>
      <c r="D22" s="245">
        <f>'BDD Clips brute'!D27</f>
        <v>3007</v>
      </c>
      <c r="E22" s="246">
        <f>'BDD Clips brute'!E27</f>
        <v>992</v>
      </c>
      <c r="F22" s="363">
        <f t="shared" si="53"/>
        <v>0.32989690721649484</v>
      </c>
      <c r="G22" s="247">
        <f>'BDD Clips brute'!F27</f>
        <v>21</v>
      </c>
      <c r="H22" s="368">
        <f t="shared" si="54"/>
        <v>6.9837046890588624E-3</v>
      </c>
      <c r="I22" s="248">
        <f>'BDD Clips brute'!G27</f>
        <v>1994</v>
      </c>
      <c r="J22" s="380">
        <f t="shared" si="55"/>
        <v>0.66311938809444626</v>
      </c>
      <c r="K22" s="249">
        <f>'BDD Clips brute'!H27</f>
        <v>978</v>
      </c>
      <c r="L22" s="380">
        <f t="shared" si="56"/>
        <v>0.32524110409045559</v>
      </c>
      <c r="M22" s="250">
        <f>'BDD Clips brute'!I27</f>
        <v>1890</v>
      </c>
      <c r="N22" s="380">
        <f t="shared" si="21"/>
        <v>0.6285334220152976</v>
      </c>
      <c r="O22" s="246">
        <f>'BDD Clips brute'!J27</f>
        <v>375</v>
      </c>
      <c r="P22" s="363">
        <f t="shared" si="21"/>
        <v>0.12470901230462254</v>
      </c>
      <c r="Q22" s="247">
        <f>'BDD Clips brute'!K27</f>
        <v>593</v>
      </c>
      <c r="R22" s="388">
        <f t="shared" ref="R22" si="752">Q22/$D22</f>
        <v>0.19720651812437645</v>
      </c>
      <c r="S22" s="247">
        <f>'BDD Clips brute'!L27</f>
        <v>4</v>
      </c>
      <c r="T22" s="388">
        <f t="shared" ref="T22" si="753">S22/$D22</f>
        <v>1.3302294645826404E-3</v>
      </c>
      <c r="U22" s="247">
        <f>'BDD Clips brute'!M27</f>
        <v>10</v>
      </c>
      <c r="V22" s="388">
        <f t="shared" ref="V22" si="754">U22/$D22</f>
        <v>3.3255736614566014E-3</v>
      </c>
      <c r="W22" s="247">
        <f>'BDD Clips brute'!N27</f>
        <v>0</v>
      </c>
      <c r="X22" s="388">
        <f t="shared" ref="X22" si="755">W22/$D22</f>
        <v>0</v>
      </c>
      <c r="Y22" s="247">
        <f>'BDD Clips brute'!O27</f>
        <v>0</v>
      </c>
      <c r="Z22" s="388">
        <f t="shared" ref="Z22" si="756">Y22/$D22</f>
        <v>0</v>
      </c>
      <c r="AA22" s="247">
        <f>'BDD Clips brute'!P27</f>
        <v>11</v>
      </c>
      <c r="AB22" s="388">
        <f t="shared" ref="AB22" si="757">AA22/$D22</f>
        <v>3.6581310276022614E-3</v>
      </c>
      <c r="AC22" s="247">
        <f>'BDD Clips brute'!Q27</f>
        <v>368</v>
      </c>
      <c r="AD22" s="388">
        <f t="shared" ref="AD22" si="758">AC22/$D22</f>
        <v>0.12238111074160293</v>
      </c>
      <c r="AE22" s="247">
        <f>'BDD Clips brute'!R27</f>
        <v>45</v>
      </c>
      <c r="AF22" s="388">
        <f t="shared" ref="AF22" si="759">AE22/$D22</f>
        <v>1.4965081476554705E-2</v>
      </c>
      <c r="AG22" s="247">
        <f>'BDD Clips brute'!S27</f>
        <v>137</v>
      </c>
      <c r="AH22" s="368">
        <f t="shared" ref="AH22" si="760">AG22/$D22</f>
        <v>4.5560359161955437E-2</v>
      </c>
      <c r="AI22" s="248">
        <f>'BDD Clips brute'!T27</f>
        <v>1464</v>
      </c>
      <c r="AJ22" s="380">
        <f t="shared" ref="AJ22" si="761">AI22/$D22</f>
        <v>0.4868639840372464</v>
      </c>
      <c r="AK22" s="246">
        <f>'BDD Clips brute'!U27</f>
        <v>471</v>
      </c>
      <c r="AL22" s="363">
        <f t="shared" ref="AL22" si="762">AK22/$D22</f>
        <v>0.15663451945460591</v>
      </c>
      <c r="AM22" s="247">
        <f>'BDD Clips brute'!V27</f>
        <v>368</v>
      </c>
      <c r="AN22" s="368">
        <f t="shared" ref="AN22" si="763">AM22/$D22</f>
        <v>0.12238111074160293</v>
      </c>
      <c r="AO22" s="251">
        <f>'BDD Clips brute'!W27</f>
        <v>2168</v>
      </c>
      <c r="AP22" s="380">
        <f t="shared" ref="AP22" si="764">AO22/$D22</f>
        <v>0.7209843698037911</v>
      </c>
      <c r="AQ22" s="245">
        <f>'BDD Clips brute'!X27</f>
        <v>1378</v>
      </c>
      <c r="AR22" s="252">
        <f>'BDD Clips brute'!Y27</f>
        <v>310</v>
      </c>
      <c r="AS22" s="363">
        <f t="shared" si="70"/>
        <v>0.22496371552975328</v>
      </c>
      <c r="AT22" s="253">
        <f>'BDD Clips brute'!Z27</f>
        <v>676</v>
      </c>
      <c r="AU22" s="368">
        <f t="shared" si="70"/>
        <v>0.49056603773584906</v>
      </c>
      <c r="AV22" s="254">
        <f>'BDD Clips brute'!AA27</f>
        <v>385</v>
      </c>
      <c r="AW22" s="398">
        <f t="shared" ref="AW22" si="765">AV22/$AQ22</f>
        <v>0.27939042089985489</v>
      </c>
      <c r="AX22" s="245">
        <f>'BDD Clips brute'!AB27</f>
        <v>71</v>
      </c>
      <c r="AY22" s="255">
        <f>'BDD Clips brute'!AC27</f>
        <v>119</v>
      </c>
      <c r="AZ22" s="252">
        <f>'BDD Clips brute'!AD27</f>
        <v>28</v>
      </c>
      <c r="BA22" s="380">
        <f t="shared" si="72"/>
        <v>0.23529411764705882</v>
      </c>
      <c r="BB22" s="277">
        <f>'BDD Clips brute'!AE27</f>
        <v>91</v>
      </c>
      <c r="BC22" s="380">
        <f t="shared" si="72"/>
        <v>0.76470588235294112</v>
      </c>
      <c r="BD22" s="256">
        <f>'BDD Clips brute'!AF27</f>
        <v>132353</v>
      </c>
      <c r="BE22" s="257">
        <f>'BDD Clips brute'!AG27</f>
        <v>58256</v>
      </c>
      <c r="BF22" s="363">
        <f t="shared" si="73"/>
        <v>0.44015624881944498</v>
      </c>
      <c r="BG22" s="258">
        <f>'BDD Clips brute'!AH27</f>
        <v>511</v>
      </c>
      <c r="BH22" s="368">
        <f t="shared" si="35"/>
        <v>3.8608871729390341E-3</v>
      </c>
      <c r="BI22" s="259">
        <f>'BDD Clips brute'!AI27</f>
        <v>73586</v>
      </c>
      <c r="BJ22" s="380">
        <f t="shared" si="36"/>
        <v>0.55598286400761598</v>
      </c>
      <c r="BK22" s="257">
        <f>'BDD Clips brute'!AJ27</f>
        <v>56888</v>
      </c>
      <c r="BL22" s="380">
        <f t="shared" si="36"/>
        <v>0.42982025341322072</v>
      </c>
      <c r="BM22" s="260">
        <f>'BDD Clips brute'!AK27</f>
        <v>71466</v>
      </c>
      <c r="BN22" s="380">
        <f t="shared" ref="BN22" si="766">BM22/$BD22</f>
        <v>0.53996509334884735</v>
      </c>
      <c r="BO22" s="257">
        <f>'BDD Clips brute'!AL27</f>
        <v>17489</v>
      </c>
      <c r="BP22" s="363">
        <f t="shared" ref="BP22" si="767">BO22/$BD22</f>
        <v>0.1321390523826434</v>
      </c>
      <c r="BQ22" s="258">
        <f>'BDD Clips brute'!AM27</f>
        <v>21893</v>
      </c>
      <c r="BR22" s="388">
        <f t="shared" ref="BR22" si="768">BQ22/$BD22</f>
        <v>0.16541370426057589</v>
      </c>
      <c r="BS22" s="258">
        <f>'BDD Clips brute'!AN27</f>
        <v>16</v>
      </c>
      <c r="BT22" s="388">
        <f t="shared" ref="BT22" si="769">BS22/$BD22</f>
        <v>1.208888351605177E-4</v>
      </c>
      <c r="BU22" s="258">
        <f>'BDD Clips brute'!AO27</f>
        <v>273</v>
      </c>
      <c r="BV22" s="388">
        <f t="shared" ref="BV22" si="770">BU22/$BD22</f>
        <v>2.0626657499263333E-3</v>
      </c>
      <c r="BW22" s="258">
        <f>'BDD Clips brute'!AP27</f>
        <v>0</v>
      </c>
      <c r="BX22" s="388">
        <f t="shared" ref="BX22" si="771">BW22/$BD22</f>
        <v>0</v>
      </c>
      <c r="BY22" s="258">
        <f>'BDD Clips brute'!AQ27</f>
        <v>0</v>
      </c>
      <c r="BZ22" s="388">
        <f t="shared" ref="BZ22" si="772">BY22/$BD22</f>
        <v>0</v>
      </c>
      <c r="CA22" s="258">
        <f>'BDD Clips brute'!AR27</f>
        <v>87</v>
      </c>
      <c r="CB22" s="388">
        <f t="shared" ref="CB22" si="773">CA22/$BD22</f>
        <v>6.5733304118531499E-4</v>
      </c>
      <c r="CC22" s="258">
        <f>'BDD Clips brute'!AS27</f>
        <v>6174</v>
      </c>
      <c r="CD22" s="388">
        <f t="shared" ref="CD22:CF22" si="774">CC22/$BD22</f>
        <v>4.6647979267564768E-2</v>
      </c>
      <c r="CE22" s="258">
        <f>'BDD Clips brute'!AT27</f>
        <v>1879</v>
      </c>
      <c r="CF22" s="388">
        <f t="shared" si="774"/>
        <v>1.4196882579163298E-2</v>
      </c>
      <c r="CG22" s="258">
        <f>'BDD Clips brute'!AU27</f>
        <v>3040</v>
      </c>
      <c r="CH22" s="368">
        <f t="shared" ref="CH22" si="775">CG22/$BD22</f>
        <v>2.2968878680498364E-2</v>
      </c>
      <c r="CI22" s="259">
        <f>'BDD Clips brute'!AV27</f>
        <v>81502</v>
      </c>
      <c r="CJ22" s="380">
        <f t="shared" ref="CJ22" si="776">CI22/$BD22</f>
        <v>0.6157926152032821</v>
      </c>
      <c r="CK22" s="257">
        <f>'BDD Clips brute'!AW27</f>
        <v>105546</v>
      </c>
      <c r="CL22" s="363">
        <f t="shared" ref="CL22" si="777">CK22/$BD22</f>
        <v>0.79745831224075014</v>
      </c>
      <c r="CM22" s="258">
        <f>'BDD Clips brute'!AX27</f>
        <v>6479</v>
      </c>
      <c r="CN22" s="368">
        <f t="shared" ref="CN22" si="778">CM22/$BD22</f>
        <v>4.8952422687812136E-2</v>
      </c>
      <c r="CO22" s="259">
        <f>'BDD Clips brute'!AY27</f>
        <v>20328</v>
      </c>
      <c r="CP22" s="380">
        <f t="shared" ref="CP22" si="779">CO22/$BD22</f>
        <v>0.15358926507143775</v>
      </c>
      <c r="CQ22" s="261">
        <f>'BDD Clips brute'!AZ27</f>
        <v>98928</v>
      </c>
      <c r="CR22" s="406">
        <f t="shared" ref="CR22" si="780">CQ22/$BD22</f>
        <v>0.74745566779748096</v>
      </c>
      <c r="CS22" s="262">
        <f>'BDD Clips brute'!BA27</f>
        <v>33407</v>
      </c>
      <c r="CT22" s="380">
        <f t="shared" ref="CT22" si="781">CS22/$BD22</f>
        <v>0.25240833226296344</v>
      </c>
      <c r="CU22" s="263">
        <f>'BDD Clips brute'!BB27</f>
        <v>1455.336595</v>
      </c>
      <c r="CV22" s="264">
        <f>'BDD Clips brute'!BC27</f>
        <v>460.09677499999998</v>
      </c>
      <c r="CW22" s="363">
        <f t="shared" si="90"/>
        <v>0.31614457891097009</v>
      </c>
      <c r="CX22" s="265">
        <f>'BDD Clips brute'!BD27</f>
        <v>5.8565180000000003</v>
      </c>
      <c r="CY22" s="368">
        <f t="shared" si="90"/>
        <v>4.0241673439126296E-3</v>
      </c>
      <c r="CZ22" s="266">
        <f>'BDD Clips brute'!BE27</f>
        <v>989.38330199999996</v>
      </c>
      <c r="DA22" s="380">
        <f t="shared" ref="DA22" si="782">CZ22/$CU22</f>
        <v>0.67983125374511733</v>
      </c>
      <c r="DB22" s="264">
        <f>'BDD Clips brute'!BF27</f>
        <v>219.75125299999999</v>
      </c>
      <c r="DC22" s="363">
        <f t="shared" ref="DC22" si="783">DB22/$CU22</f>
        <v>0.15099685787809108</v>
      </c>
      <c r="DD22" s="265">
        <f>'BDD Clips brute'!BG27</f>
        <v>252.60873599999999</v>
      </c>
      <c r="DE22" s="388">
        <f t="shared" ref="DE22" si="784">DD22/$CU22</f>
        <v>0.17357409747536789</v>
      </c>
      <c r="DF22" s="265">
        <f>'BDD Clips brute'!BH27</f>
        <v>8.2086999999999993E-2</v>
      </c>
      <c r="DG22" s="388">
        <f t="shared" ref="DG22" si="785">DF22/$CU22</f>
        <v>5.6404133780474333E-5</v>
      </c>
      <c r="DH22" s="265">
        <f>'BDD Clips brute'!BI27</f>
        <v>3.3397809999999999</v>
      </c>
      <c r="DI22" s="388">
        <f t="shared" ref="DI22" si="786">DH22/$CU22</f>
        <v>2.2948512471096076E-3</v>
      </c>
      <c r="DJ22" s="265">
        <f>'BDD Clips brute'!BJ27</f>
        <v>0</v>
      </c>
      <c r="DK22" s="388">
        <f t="shared" ref="DK22" si="787">DJ22/$CU22</f>
        <v>0</v>
      </c>
      <c r="DL22" s="265">
        <f>'BDD Clips brute'!BK27</f>
        <v>0</v>
      </c>
      <c r="DM22" s="388">
        <f t="shared" ref="DM22" si="788">DL22/$CU22</f>
        <v>0</v>
      </c>
      <c r="DN22" s="265">
        <f>'BDD Clips brute'!BL27</f>
        <v>1.1419280000000001</v>
      </c>
      <c r="DO22" s="388">
        <f t="shared" ref="DO22" si="789">DN22/$CU22</f>
        <v>7.8464872244898094E-4</v>
      </c>
      <c r="DP22" s="265">
        <f>'BDD Clips brute'!BM27</f>
        <v>67.640728999999993</v>
      </c>
      <c r="DQ22" s="388">
        <f t="shared" ref="DQ22" si="790">DP22/$CU22</f>
        <v>4.6477721533553541E-2</v>
      </c>
      <c r="DR22" s="265">
        <f>'BDD Clips brute'!BN27</f>
        <v>24.180599000000001</v>
      </c>
      <c r="DS22" s="388">
        <f t="shared" ref="DS22" si="791">DR22/$CU22</f>
        <v>1.6615124695603493E-2</v>
      </c>
      <c r="DT22" s="265">
        <f>'BDD Clips brute'!BO27</f>
        <v>28.825590999999999</v>
      </c>
      <c r="DU22" s="368">
        <f t="shared" ref="DU22" si="792">DT22/$CU22</f>
        <v>1.9806820703220207E-2</v>
      </c>
      <c r="DV22" s="266">
        <f>'BDD Clips brute'!BP27</f>
        <v>857.76589100000001</v>
      </c>
      <c r="DW22" s="380">
        <f t="shared" ref="DW22" si="793">DV22/$CU22</f>
        <v>0.58939347361082473</v>
      </c>
      <c r="DX22" s="267">
        <f>'BDD Clips brute'!BQ27</f>
        <v>71</v>
      </c>
      <c r="DY22" s="325">
        <f>'BDD Clips brute'!BR27</f>
        <v>0.90065799999999996</v>
      </c>
      <c r="DZ22" s="271">
        <f>'BDD Clips brute'!BS27</f>
        <v>212</v>
      </c>
      <c r="EA22" s="410">
        <f t="shared" si="103"/>
        <v>7.050216162287995E-2</v>
      </c>
      <c r="EB22" s="271">
        <f>'BDD Clips brute'!BT27</f>
        <v>76166</v>
      </c>
      <c r="EC22" s="410">
        <f t="shared" si="104"/>
        <v>0.57547618867724948</v>
      </c>
      <c r="ED22" s="271">
        <f>'BDD Clips brute'!BU27</f>
        <v>675</v>
      </c>
      <c r="EE22" s="410">
        <f t="shared" si="105"/>
        <v>0.22447622214832058</v>
      </c>
      <c r="EF22" s="272">
        <f>'BDD Clips brute'!BV27</f>
        <v>6959</v>
      </c>
      <c r="EG22" s="406">
        <f t="shared" ref="EG22" si="794">EF22/$BD22</f>
        <v>5.2579087742627671E-2</v>
      </c>
      <c r="EH22" s="279">
        <f>'BDD Clips brute'!BW27</f>
        <v>0.51</v>
      </c>
      <c r="EI22" s="274">
        <f>'BDD Clips brute'!BX27</f>
        <v>28</v>
      </c>
      <c r="EJ22" s="272">
        <f>'BDD Clips brute'!BY27</f>
        <v>30</v>
      </c>
      <c r="EK22" s="275">
        <f>'BDD Clips brute'!BZ27</f>
        <v>1.5717592592592592E-2</v>
      </c>
    </row>
    <row r="23" spans="1:141" x14ac:dyDescent="0.25">
      <c r="A23" s="586">
        <v>18</v>
      </c>
      <c r="B23" s="314" t="str">
        <f>'BDD Clips brute'!B28</f>
        <v>2 Chaînes Cab-Sat</v>
      </c>
      <c r="C23" s="315" t="str">
        <f>'BDD Clips brute'!C28</f>
        <v>RFM TV</v>
      </c>
      <c r="D23" s="245">
        <f>'BDD Clips brute'!D28</f>
        <v>1668</v>
      </c>
      <c r="E23" s="246">
        <f>'BDD Clips brute'!E28</f>
        <v>596</v>
      </c>
      <c r="F23" s="363">
        <f t="shared" si="53"/>
        <v>0.35731414868105515</v>
      </c>
      <c r="G23" s="247">
        <f>'BDD Clips brute'!F28</f>
        <v>17</v>
      </c>
      <c r="H23" s="368">
        <f t="shared" si="54"/>
        <v>1.0191846522781775E-2</v>
      </c>
      <c r="I23" s="248">
        <f>'BDD Clips brute'!G28</f>
        <v>1055</v>
      </c>
      <c r="J23" s="380">
        <f t="shared" si="55"/>
        <v>0.63249400479616302</v>
      </c>
      <c r="K23" s="249">
        <f>'BDD Clips brute'!H28</f>
        <v>597</v>
      </c>
      <c r="L23" s="380">
        <f t="shared" si="56"/>
        <v>0.3579136690647482</v>
      </c>
      <c r="M23" s="250">
        <f>'BDD Clips brute'!I28</f>
        <v>1023</v>
      </c>
      <c r="N23" s="380">
        <f t="shared" si="21"/>
        <v>0.61330935251798557</v>
      </c>
      <c r="O23" s="246">
        <f>'BDD Clips brute'!J28</f>
        <v>228</v>
      </c>
      <c r="P23" s="363">
        <f t="shared" si="21"/>
        <v>0.1366906474820144</v>
      </c>
      <c r="Q23" s="247">
        <f>'BDD Clips brute'!K28</f>
        <v>135</v>
      </c>
      <c r="R23" s="388">
        <f t="shared" ref="R23" si="795">Q23/$D23</f>
        <v>8.0935251798561147E-2</v>
      </c>
      <c r="S23" s="247">
        <f>'BDD Clips brute'!L28</f>
        <v>4</v>
      </c>
      <c r="T23" s="388">
        <f t="shared" ref="T23" si="796">S23/$D23</f>
        <v>2.3980815347721821E-3</v>
      </c>
      <c r="U23" s="247">
        <f>'BDD Clips brute'!M28</f>
        <v>0</v>
      </c>
      <c r="V23" s="388">
        <f t="shared" ref="V23" si="797">U23/$D23</f>
        <v>0</v>
      </c>
      <c r="W23" s="247">
        <f>'BDD Clips brute'!N28</f>
        <v>0</v>
      </c>
      <c r="X23" s="388">
        <f t="shared" ref="X23" si="798">W23/$D23</f>
        <v>0</v>
      </c>
      <c r="Y23" s="247">
        <f>'BDD Clips brute'!O28</f>
        <v>0</v>
      </c>
      <c r="Z23" s="388">
        <f t="shared" ref="Z23" si="799">Y23/$D23</f>
        <v>0</v>
      </c>
      <c r="AA23" s="247">
        <f>'BDD Clips brute'!P28</f>
        <v>7</v>
      </c>
      <c r="AB23" s="388">
        <f t="shared" ref="AB23" si="800">AA23/$D23</f>
        <v>4.1966426858513189E-3</v>
      </c>
      <c r="AC23" s="247">
        <f>'BDD Clips brute'!Q28</f>
        <v>17</v>
      </c>
      <c r="AD23" s="388">
        <f t="shared" ref="AD23" si="801">AC23/$D23</f>
        <v>1.0191846522781775E-2</v>
      </c>
      <c r="AE23" s="247">
        <f>'BDD Clips brute'!R28</f>
        <v>17</v>
      </c>
      <c r="AF23" s="388">
        <f t="shared" ref="AF23" si="802">AE23/$D23</f>
        <v>1.0191846522781775E-2</v>
      </c>
      <c r="AG23" s="247">
        <f>'BDD Clips brute'!S28</f>
        <v>101</v>
      </c>
      <c r="AH23" s="368">
        <f t="shared" ref="AH23" si="803">AG23/$D23</f>
        <v>6.05515587529976E-2</v>
      </c>
      <c r="AI23" s="248">
        <f>'BDD Clips brute'!T28</f>
        <v>1159</v>
      </c>
      <c r="AJ23" s="380">
        <f t="shared" ref="AJ23" si="804">AI23/$D23</f>
        <v>0.69484412470023982</v>
      </c>
      <c r="AK23" s="246">
        <f>'BDD Clips brute'!U28</f>
        <v>161</v>
      </c>
      <c r="AL23" s="363">
        <f t="shared" ref="AL23" si="805">AK23/$D23</f>
        <v>9.6522781774580332E-2</v>
      </c>
      <c r="AM23" s="247">
        <f>'BDD Clips brute'!V28</f>
        <v>81</v>
      </c>
      <c r="AN23" s="368">
        <f t="shared" ref="AN23" si="806">AM23/$D23</f>
        <v>4.8561151079136694E-2</v>
      </c>
      <c r="AO23" s="251">
        <f>'BDD Clips brute'!W28</f>
        <v>1426</v>
      </c>
      <c r="AP23" s="380">
        <f t="shared" ref="AP23" si="807">AO23/$D23</f>
        <v>0.85491606714628299</v>
      </c>
      <c r="AQ23" s="245">
        <f>'BDD Clips brute'!X28</f>
        <v>832</v>
      </c>
      <c r="AR23" s="252">
        <f>'BDD Clips brute'!Y28</f>
        <v>263</v>
      </c>
      <c r="AS23" s="363">
        <f t="shared" si="70"/>
        <v>0.31610576923076922</v>
      </c>
      <c r="AT23" s="253">
        <f>'BDD Clips brute'!Z28</f>
        <v>420</v>
      </c>
      <c r="AU23" s="368">
        <f t="shared" si="70"/>
        <v>0.50480769230769229</v>
      </c>
      <c r="AV23" s="254">
        <f>'BDD Clips brute'!AA28</f>
        <v>138</v>
      </c>
      <c r="AW23" s="398">
        <f t="shared" ref="AW23" si="808">AV23/$AQ23</f>
        <v>0.16586538461538461</v>
      </c>
      <c r="AX23" s="245">
        <f>'BDD Clips brute'!AB28</f>
        <v>103</v>
      </c>
      <c r="AY23" s="255">
        <f>'BDD Clips brute'!AC28</f>
        <v>74</v>
      </c>
      <c r="AZ23" s="252">
        <f>'BDD Clips brute'!AD28</f>
        <v>26</v>
      </c>
      <c r="BA23" s="380">
        <f t="shared" si="72"/>
        <v>0.35135135135135137</v>
      </c>
      <c r="BB23" s="254">
        <f>'BDD Clips brute'!AE28</f>
        <v>48</v>
      </c>
      <c r="BC23" s="380">
        <f t="shared" si="72"/>
        <v>0.64864864864864868</v>
      </c>
      <c r="BD23" s="256">
        <f>'BDD Clips brute'!AF28</f>
        <v>128823</v>
      </c>
      <c r="BE23" s="257">
        <f>'BDD Clips brute'!AG28</f>
        <v>54407</v>
      </c>
      <c r="BF23" s="363">
        <f t="shared" si="73"/>
        <v>0.42233917856283426</v>
      </c>
      <c r="BG23" s="258">
        <f>'BDD Clips brute'!AH28</f>
        <v>359</v>
      </c>
      <c r="BH23" s="368">
        <f t="shared" si="35"/>
        <v>2.7867694433447443E-3</v>
      </c>
      <c r="BI23" s="259">
        <f>'BDD Clips brute'!AI28</f>
        <v>74057</v>
      </c>
      <c r="BJ23" s="380">
        <f t="shared" si="36"/>
        <v>0.57487405199382102</v>
      </c>
      <c r="BK23" s="257">
        <f>'BDD Clips brute'!AJ28</f>
        <v>52118</v>
      </c>
      <c r="BL23" s="380">
        <f t="shared" si="36"/>
        <v>0.40457061239064451</v>
      </c>
      <c r="BM23" s="260">
        <f>'BDD Clips brute'!AK28</f>
        <v>74565</v>
      </c>
      <c r="BN23" s="380">
        <f t="shared" ref="BN23" si="809">BM23/$BD23</f>
        <v>0.57881744719498851</v>
      </c>
      <c r="BO23" s="257">
        <f>'BDD Clips brute'!AL28</f>
        <v>9646</v>
      </c>
      <c r="BP23" s="363">
        <f t="shared" ref="BP23" si="810">BO23/$BD23</f>
        <v>7.4877933288310314E-2</v>
      </c>
      <c r="BQ23" s="258">
        <f>'BDD Clips brute'!AM28</f>
        <v>8657</v>
      </c>
      <c r="BR23" s="388">
        <f t="shared" ref="BR23" si="811">BQ23/$BD23</f>
        <v>6.7200732788399581E-2</v>
      </c>
      <c r="BS23" s="258">
        <f>'BDD Clips brute'!AN28</f>
        <v>246</v>
      </c>
      <c r="BT23" s="388">
        <f t="shared" ref="BT23" si="812">BS23/$BD23</f>
        <v>1.9095968887543374E-3</v>
      </c>
      <c r="BU23" s="258">
        <f>'BDD Clips brute'!AO28</f>
        <v>0</v>
      </c>
      <c r="BV23" s="388">
        <f t="shared" ref="BV23" si="813">BU23/$BD23</f>
        <v>0</v>
      </c>
      <c r="BW23" s="258">
        <f>'BDD Clips brute'!AP28</f>
        <v>0</v>
      </c>
      <c r="BX23" s="388">
        <f t="shared" ref="BX23" si="814">BW23/$BD23</f>
        <v>0</v>
      </c>
      <c r="BY23" s="258">
        <f>'BDD Clips brute'!AQ28</f>
        <v>0</v>
      </c>
      <c r="BZ23" s="388">
        <f t="shared" ref="BZ23" si="815">BY23/$BD23</f>
        <v>0</v>
      </c>
      <c r="CA23" s="258">
        <f>'BDD Clips brute'!AR28</f>
        <v>274</v>
      </c>
      <c r="CB23" s="388">
        <f t="shared" ref="CB23" si="816">CA23/$BD23</f>
        <v>2.1269493801572702E-3</v>
      </c>
      <c r="CC23" s="258">
        <f>'BDD Clips brute'!AS28</f>
        <v>762</v>
      </c>
      <c r="CD23" s="388">
        <f t="shared" ref="CD23:CF23" si="817">CC23/$BD23</f>
        <v>5.9150928017512403E-3</v>
      </c>
      <c r="CE23" s="258">
        <f>'BDD Clips brute'!AT28</f>
        <v>1126</v>
      </c>
      <c r="CF23" s="388">
        <f t="shared" si="817"/>
        <v>8.7406751899893661E-3</v>
      </c>
      <c r="CG23" s="258">
        <f>'BDD Clips brute'!AU28</f>
        <v>7761</v>
      </c>
      <c r="CH23" s="368">
        <f t="shared" ref="CH23" si="818">CG23/$BD23</f>
        <v>6.024545306350574E-2</v>
      </c>
      <c r="CI23" s="259">
        <f>'BDD Clips brute'!AV28</f>
        <v>100351</v>
      </c>
      <c r="CJ23" s="380">
        <f t="shared" ref="CJ23" si="819">CI23/$BD23</f>
        <v>0.77898356659913215</v>
      </c>
      <c r="CK23" s="257">
        <f>'BDD Clips brute'!AW28</f>
        <v>30527</v>
      </c>
      <c r="CL23" s="363">
        <f t="shared" ref="CL23" si="820">CK23/$BD23</f>
        <v>0.2369685537520474</v>
      </c>
      <c r="CM23" s="258">
        <f>'BDD Clips brute'!AX28</f>
        <v>4559</v>
      </c>
      <c r="CN23" s="368">
        <f t="shared" ref="CN23" si="821">CM23/$BD23</f>
        <v>3.538964315378465E-2</v>
      </c>
      <c r="CO23" s="259">
        <f>'BDD Clips brute'!AY28</f>
        <v>93737</v>
      </c>
      <c r="CP23" s="380">
        <f t="shared" ref="CP23" si="822">CO23/$BD23</f>
        <v>0.72764180309416793</v>
      </c>
      <c r="CQ23" s="261">
        <f>'BDD Clips brute'!AZ28</f>
        <v>109566</v>
      </c>
      <c r="CR23" s="406">
        <f t="shared" ref="CR23" si="823">CQ23/$BD23</f>
        <v>0.85051582403763304</v>
      </c>
      <c r="CS23" s="262">
        <f>'BDD Clips brute'!BA28</f>
        <v>18662</v>
      </c>
      <c r="CT23" s="380">
        <f t="shared" ref="CT23" si="824">CS23/$BD23</f>
        <v>0.14486543552005465</v>
      </c>
      <c r="CU23" s="263">
        <f>'BDD Clips brute'!BB28</f>
        <v>850.50936999999999</v>
      </c>
      <c r="CV23" s="264">
        <f>'BDD Clips brute'!BC28</f>
        <v>361.03614599999997</v>
      </c>
      <c r="CW23" s="363">
        <f t="shared" si="90"/>
        <v>0.42449402526864577</v>
      </c>
      <c r="CX23" s="265">
        <f>'BDD Clips brute'!BD28</f>
        <v>2.0245150000000001</v>
      </c>
      <c r="CY23" s="368">
        <f t="shared" si="90"/>
        <v>2.3803559036627664E-3</v>
      </c>
      <c r="CZ23" s="266">
        <f>'BDD Clips brute'!BE28</f>
        <v>487.44870900000001</v>
      </c>
      <c r="DA23" s="380">
        <f t="shared" ref="DA23" si="825">CZ23/$CU23</f>
        <v>0.57312561882769142</v>
      </c>
      <c r="DB23" s="264">
        <f>'BDD Clips brute'!BF28</f>
        <v>59.415016000000001</v>
      </c>
      <c r="DC23" s="363">
        <f t="shared" ref="DC23" si="826">DB23/$CU23</f>
        <v>6.9858155707326314E-2</v>
      </c>
      <c r="DD23" s="265">
        <f>'BDD Clips brute'!BG28</f>
        <v>57.327179000000001</v>
      </c>
      <c r="DE23" s="388">
        <f t="shared" ref="DE23" si="827">DD23/$CU23</f>
        <v>6.740334794900614E-2</v>
      </c>
      <c r="DF23" s="265">
        <f>'BDD Clips brute'!BH28</f>
        <v>1.6094919999999999</v>
      </c>
      <c r="DG23" s="388">
        <f t="shared" ref="DG23" si="828">DF23/$CU23</f>
        <v>1.8923859710093492E-3</v>
      </c>
      <c r="DH23" s="265">
        <f>'BDD Clips brute'!BI28</f>
        <v>0</v>
      </c>
      <c r="DI23" s="388">
        <f t="shared" ref="DI23" si="829">DH23/$CU23</f>
        <v>0</v>
      </c>
      <c r="DJ23" s="265">
        <f>'BDD Clips brute'!BJ28</f>
        <v>0</v>
      </c>
      <c r="DK23" s="388">
        <f t="shared" ref="DK23" si="830">DJ23/$CU23</f>
        <v>0</v>
      </c>
      <c r="DL23" s="265">
        <f>'BDD Clips brute'!BK28</f>
        <v>0</v>
      </c>
      <c r="DM23" s="388">
        <f t="shared" ref="DM23" si="831">DL23/$CU23</f>
        <v>0</v>
      </c>
      <c r="DN23" s="265">
        <f>'BDD Clips brute'!BL28</f>
        <v>1.768783</v>
      </c>
      <c r="DO23" s="388">
        <f t="shared" ref="DO23" si="832">DN23/$CU23</f>
        <v>2.0796749129289426E-3</v>
      </c>
      <c r="DP23" s="265">
        <f>'BDD Clips brute'!BM28</f>
        <v>4.9763869999999999</v>
      </c>
      <c r="DQ23" s="388">
        <f t="shared" ref="DQ23" si="833">DP23/$CU23</f>
        <v>5.8510666378666703E-3</v>
      </c>
      <c r="DR23" s="265">
        <f>'BDD Clips brute'!BN28</f>
        <v>7.4316120000000003</v>
      </c>
      <c r="DS23" s="388">
        <f t="shared" ref="DS23" si="834">DR23/$CU23</f>
        <v>8.7378367154261928E-3</v>
      </c>
      <c r="DT23" s="265">
        <f>'BDD Clips brute'!BO28</f>
        <v>50.841329999999999</v>
      </c>
      <c r="DU23" s="368">
        <f t="shared" ref="DU23" si="835">DT23/$CU23</f>
        <v>5.9777507213118648E-2</v>
      </c>
      <c r="DV23" s="266">
        <f>'BDD Clips brute'!BP28</f>
        <v>667.13957100000005</v>
      </c>
      <c r="DW23" s="380">
        <f t="shared" ref="DW23" si="836">DV23/$CU23</f>
        <v>0.78440002489331784</v>
      </c>
      <c r="DX23" s="267">
        <f>'BDD Clips brute'!BQ28</f>
        <v>42</v>
      </c>
      <c r="DY23" s="325">
        <f>'BDD Clips brute'!BR28</f>
        <v>0.28150399999999998</v>
      </c>
      <c r="DZ23" s="271">
        <f>'BDD Clips brute'!BS28</f>
        <v>99</v>
      </c>
      <c r="EA23" s="410">
        <f t="shared" si="103"/>
        <v>5.935251798561151E-2</v>
      </c>
      <c r="EB23" s="271">
        <f>'BDD Clips brute'!BT28</f>
        <v>22048</v>
      </c>
      <c r="EC23" s="410">
        <f t="shared" si="104"/>
        <v>0.17114956180185215</v>
      </c>
      <c r="ED23" s="271">
        <f>'BDD Clips brute'!BU28</f>
        <v>221</v>
      </c>
      <c r="EE23" s="410">
        <f t="shared" si="105"/>
        <v>0.13249400479616308</v>
      </c>
      <c r="EF23" s="272">
        <f>'BDD Clips brute'!BV28</f>
        <v>9741</v>
      </c>
      <c r="EG23" s="406">
        <f t="shared" ref="EG23" si="837">EF23/$BD23</f>
        <v>7.5615379241284558E-2</v>
      </c>
      <c r="EH23" s="279">
        <f>'BDD Clips brute'!BW28</f>
        <v>0.23</v>
      </c>
      <c r="EI23" s="274">
        <f>'BDD Clips brute'!BX28</f>
        <v>186</v>
      </c>
      <c r="EJ23" s="272">
        <f>'BDD Clips brute'!BY28</f>
        <v>949</v>
      </c>
      <c r="EK23" s="275">
        <f>'BDD Clips brute'!BZ28</f>
        <v>0.40803240740740743</v>
      </c>
    </row>
    <row r="24" spans="1:141" x14ac:dyDescent="0.25">
      <c r="A24" s="587">
        <v>19</v>
      </c>
      <c r="B24" s="314" t="str">
        <f>'BDD Clips brute'!B29</f>
        <v>2 Chaînes Cab-Sat</v>
      </c>
      <c r="C24" s="315" t="str">
        <f>'BDD Clips brute'!C29</f>
        <v>Trace Urban</v>
      </c>
      <c r="D24" s="245">
        <f>'BDD Clips brute'!D29</f>
        <v>2748</v>
      </c>
      <c r="E24" s="246">
        <f>'BDD Clips brute'!E29</f>
        <v>1188</v>
      </c>
      <c r="F24" s="363">
        <f t="shared" si="53"/>
        <v>0.43231441048034935</v>
      </c>
      <c r="G24" s="247">
        <f>'BDD Clips brute'!F29</f>
        <v>5</v>
      </c>
      <c r="H24" s="368">
        <f t="shared" si="54"/>
        <v>1.8195050946142649E-3</v>
      </c>
      <c r="I24" s="248">
        <f>'BDD Clips brute'!G29</f>
        <v>1555</v>
      </c>
      <c r="J24" s="380">
        <f t="shared" si="55"/>
        <v>0.56586608442503639</v>
      </c>
      <c r="K24" s="249">
        <f>'BDD Clips brute'!H29</f>
        <v>1063</v>
      </c>
      <c r="L24" s="380">
        <f t="shared" si="56"/>
        <v>0.38682678311499274</v>
      </c>
      <c r="M24" s="250">
        <f>'BDD Clips brute'!I29</f>
        <v>1306</v>
      </c>
      <c r="N24" s="380">
        <f t="shared" si="21"/>
        <v>0.47525473071324598</v>
      </c>
      <c r="O24" s="246">
        <f>'BDD Clips brute'!J29</f>
        <v>106</v>
      </c>
      <c r="P24" s="363">
        <f t="shared" si="21"/>
        <v>3.8573508005822418E-2</v>
      </c>
      <c r="Q24" s="247">
        <f>'BDD Clips brute'!K29</f>
        <v>685</v>
      </c>
      <c r="R24" s="388">
        <f t="shared" ref="R24" si="838">Q24/$D24</f>
        <v>0.2492721979621543</v>
      </c>
      <c r="S24" s="247">
        <f>'BDD Clips brute'!L29</f>
        <v>0</v>
      </c>
      <c r="T24" s="388">
        <f t="shared" ref="T24" si="839">S24/$D24</f>
        <v>0</v>
      </c>
      <c r="U24" s="247">
        <f>'BDD Clips brute'!M29</f>
        <v>14</v>
      </c>
      <c r="V24" s="388">
        <f t="shared" ref="V24" si="840">U24/$D24</f>
        <v>5.0946142649199418E-3</v>
      </c>
      <c r="W24" s="247">
        <f>'BDD Clips brute'!N29</f>
        <v>0</v>
      </c>
      <c r="X24" s="388">
        <f t="shared" ref="X24" si="841">W24/$D24</f>
        <v>0</v>
      </c>
      <c r="Y24" s="247">
        <f>'BDD Clips brute'!O29</f>
        <v>0</v>
      </c>
      <c r="Z24" s="388">
        <f t="shared" ref="Z24" si="842">Y24/$D24</f>
        <v>0</v>
      </c>
      <c r="AA24" s="247">
        <f>'BDD Clips brute'!P29</f>
        <v>138</v>
      </c>
      <c r="AB24" s="388">
        <f t="shared" ref="AB24" si="843">AA24/$D24</f>
        <v>5.0218340611353711E-2</v>
      </c>
      <c r="AC24" s="247">
        <f>'BDD Clips brute'!Q29</f>
        <v>1528</v>
      </c>
      <c r="AD24" s="388">
        <f t="shared" ref="AD24" si="844">AC24/$D24</f>
        <v>0.55604075691411936</v>
      </c>
      <c r="AE24" s="247">
        <f>'BDD Clips brute'!R29</f>
        <v>94</v>
      </c>
      <c r="AF24" s="388">
        <f t="shared" ref="AF24" si="845">AE24/$D24</f>
        <v>3.4206695778748179E-2</v>
      </c>
      <c r="AG24" s="247">
        <f>'BDD Clips brute'!S29</f>
        <v>11</v>
      </c>
      <c r="AH24" s="368">
        <f t="shared" ref="AH24" si="846">AG24/$D24</f>
        <v>4.0029112081513829E-3</v>
      </c>
      <c r="AI24" s="248">
        <f>'BDD Clips brute'!T29</f>
        <v>172</v>
      </c>
      <c r="AJ24" s="380">
        <f t="shared" ref="AJ24" si="847">AI24/$D24</f>
        <v>6.2590975254730716E-2</v>
      </c>
      <c r="AK24" s="246">
        <f>'BDD Clips brute'!U29</f>
        <v>1090</v>
      </c>
      <c r="AL24" s="363">
        <f t="shared" ref="AL24" si="848">AK24/$D24</f>
        <v>0.39665211062590977</v>
      </c>
      <c r="AM24" s="247">
        <f>'BDD Clips brute'!V29</f>
        <v>359</v>
      </c>
      <c r="AN24" s="368">
        <f t="shared" ref="AN24" si="849">AM24/$D24</f>
        <v>0.13064046579330421</v>
      </c>
      <c r="AO24" s="251">
        <f>'BDD Clips brute'!W29</f>
        <v>1299</v>
      </c>
      <c r="AP24" s="380">
        <f t="shared" ref="AP24" si="850">AO24/$D24</f>
        <v>0.47270742358078605</v>
      </c>
      <c r="AQ24" s="245">
        <f>'BDD Clips brute'!X29</f>
        <v>1869</v>
      </c>
      <c r="AR24" s="252">
        <f>'BDD Clips brute'!Y29</f>
        <v>255</v>
      </c>
      <c r="AS24" s="363">
        <f t="shared" si="70"/>
        <v>0.13643659711075443</v>
      </c>
      <c r="AT24" s="253">
        <f>'BDD Clips brute'!Z29</f>
        <v>1303</v>
      </c>
      <c r="AU24" s="368">
        <f t="shared" si="70"/>
        <v>0.69716425896201173</v>
      </c>
      <c r="AV24" s="254">
        <f>'BDD Clips brute'!AA29</f>
        <v>307</v>
      </c>
      <c r="AW24" s="398">
        <f t="shared" ref="AW24" si="851">AV24/$AQ24</f>
        <v>0.16425896201177101</v>
      </c>
      <c r="AX24" s="245">
        <f>'BDD Clips brute'!AB29</f>
        <v>69</v>
      </c>
      <c r="AY24" s="255">
        <f>'BDD Clips brute'!AC29</f>
        <v>449</v>
      </c>
      <c r="AZ24" s="252">
        <f>'BDD Clips brute'!AD29</f>
        <v>31</v>
      </c>
      <c r="BA24" s="380">
        <f t="shared" si="72"/>
        <v>6.9042316258351888E-2</v>
      </c>
      <c r="BB24" s="254">
        <f>'BDD Clips brute'!AE29</f>
        <v>418</v>
      </c>
      <c r="BC24" s="380">
        <f t="shared" si="72"/>
        <v>0.93095768374164811</v>
      </c>
      <c r="BD24" s="256">
        <f>'BDD Clips brute'!AF29</f>
        <v>134149</v>
      </c>
      <c r="BE24" s="257">
        <f>'BDD Clips brute'!AG29</f>
        <v>73670</v>
      </c>
      <c r="BF24" s="363">
        <f t="shared" si="73"/>
        <v>0.54916548017502931</v>
      </c>
      <c r="BG24" s="258">
        <f>'BDD Clips brute'!AH29</f>
        <v>318</v>
      </c>
      <c r="BH24" s="368">
        <f t="shared" si="35"/>
        <v>2.3704984755756661E-3</v>
      </c>
      <c r="BI24" s="259">
        <f>'BDD Clips brute'!AI29</f>
        <v>60160</v>
      </c>
      <c r="BJ24" s="380">
        <f t="shared" si="36"/>
        <v>0.44845656695167313</v>
      </c>
      <c r="BK24" s="257">
        <f>'BDD Clips brute'!AJ29</f>
        <v>66344</v>
      </c>
      <c r="BL24" s="380">
        <f t="shared" si="36"/>
        <v>0.49455456246412571</v>
      </c>
      <c r="BM24" s="260">
        <f>'BDD Clips brute'!AK29</f>
        <v>56339</v>
      </c>
      <c r="BN24" s="380">
        <f t="shared" ref="BN24" si="852">BM24/$BD24</f>
        <v>0.41997331325615544</v>
      </c>
      <c r="BO24" s="257">
        <f>'BDD Clips brute'!AL29</f>
        <v>4903</v>
      </c>
      <c r="BP24" s="363">
        <f t="shared" ref="BP24" si="853">BO24/$BD24</f>
        <v>3.6548912030652483E-2</v>
      </c>
      <c r="BQ24" s="258">
        <f>'BDD Clips brute'!AM29</f>
        <v>37824</v>
      </c>
      <c r="BR24" s="388">
        <f t="shared" ref="BR24" si="854">BQ24/$BD24</f>
        <v>0.28195513943450939</v>
      </c>
      <c r="BS24" s="258">
        <f>'BDD Clips brute'!AN29</f>
        <v>0</v>
      </c>
      <c r="BT24" s="388">
        <f t="shared" ref="BT24" si="855">BS24/$BD24</f>
        <v>0</v>
      </c>
      <c r="BU24" s="258">
        <f>'BDD Clips brute'!AO29</f>
        <v>1731</v>
      </c>
      <c r="BV24" s="388">
        <f t="shared" ref="BV24" si="856">BU24/$BD24</f>
        <v>1.2903562456671314E-2</v>
      </c>
      <c r="BW24" s="258">
        <f>'BDD Clips brute'!AP29</f>
        <v>0</v>
      </c>
      <c r="BX24" s="388">
        <f t="shared" ref="BX24" si="857">BW24/$BD24</f>
        <v>0</v>
      </c>
      <c r="BY24" s="258">
        <f>'BDD Clips brute'!AQ29</f>
        <v>0</v>
      </c>
      <c r="BZ24" s="388">
        <f t="shared" ref="BZ24" si="858">BY24/$BD24</f>
        <v>0</v>
      </c>
      <c r="CA24" s="258">
        <f>'BDD Clips brute'!AR29</f>
        <v>1368</v>
      </c>
      <c r="CB24" s="388">
        <f t="shared" ref="CB24" si="859">CA24/$BD24</f>
        <v>1.0197616083608524E-2</v>
      </c>
      <c r="CC24" s="258">
        <f>'BDD Clips brute'!AS29</f>
        <v>71612</v>
      </c>
      <c r="CD24" s="388">
        <f t="shared" ref="CD24:CF24" si="860">CC24/$BD24</f>
        <v>0.53382432966328486</v>
      </c>
      <c r="CE24" s="258">
        <f>'BDD Clips brute'!AT29</f>
        <v>2145</v>
      </c>
      <c r="CF24" s="388">
        <f t="shared" si="860"/>
        <v>1.5989683113552842E-2</v>
      </c>
      <c r="CG24" s="258">
        <f>'BDD Clips brute'!AU29</f>
        <v>589</v>
      </c>
      <c r="CH24" s="368">
        <f t="shared" ref="CH24" si="861">CG24/$BD24</f>
        <v>4.3906402582203369E-3</v>
      </c>
      <c r="CI24" s="259">
        <f>'BDD Clips brute'!AV29</f>
        <v>13977</v>
      </c>
      <c r="CJ24" s="380">
        <f t="shared" ref="CJ24" si="862">CI24/$BD24</f>
        <v>0.10419011695950026</v>
      </c>
      <c r="CK24" s="257">
        <f>'BDD Clips brute'!AW29</f>
        <v>105531</v>
      </c>
      <c r="CL24" s="363">
        <f t="shared" ref="CL24" si="863">CK24/$BD24</f>
        <v>0.78667004599363399</v>
      </c>
      <c r="CM24" s="258">
        <f>'BDD Clips brute'!AX29</f>
        <v>10324</v>
      </c>
      <c r="CN24" s="368">
        <f t="shared" ref="CN24" si="864">CM24/$BD24</f>
        <v>7.6959202081267844E-2</v>
      </c>
      <c r="CO24" s="259">
        <f>'BDD Clips brute'!AY29</f>
        <v>18294</v>
      </c>
      <c r="CP24" s="380">
        <f t="shared" ref="CP24" si="865">CO24/$BD24</f>
        <v>0.1363707519250982</v>
      </c>
      <c r="CQ24" s="261">
        <f>'BDD Clips brute'!AZ29</f>
        <v>93484</v>
      </c>
      <c r="CR24" s="406">
        <f t="shared" ref="CR24" si="866">CQ24/$BD24</f>
        <v>0.69686691663747025</v>
      </c>
      <c r="CS24" s="262">
        <f>'BDD Clips brute'!BA29</f>
        <v>39904</v>
      </c>
      <c r="CT24" s="380">
        <f t="shared" ref="CT24" si="867">CS24/$BD24</f>
        <v>0.29746028669613639</v>
      </c>
      <c r="CU24" s="263">
        <f>'BDD Clips brute'!BB29</f>
        <v>194.72082499999999</v>
      </c>
      <c r="CV24" s="264">
        <f>'BDD Clips brute'!BC29</f>
        <v>101.55808</v>
      </c>
      <c r="CW24" s="363">
        <f t="shared" si="90"/>
        <v>0.52155736295796817</v>
      </c>
      <c r="CX24" s="265">
        <f>'BDD Clips brute'!BD29</f>
        <v>0.52840600000000004</v>
      </c>
      <c r="CY24" s="368">
        <f t="shared" si="90"/>
        <v>2.7136594147030759E-3</v>
      </c>
      <c r="CZ24" s="266">
        <f>'BDD Clips brute'!BE29</f>
        <v>92.634338999999997</v>
      </c>
      <c r="DA24" s="380">
        <f t="shared" ref="DA24" si="868">CZ24/$CU24</f>
        <v>0.4757289776273288</v>
      </c>
      <c r="DB24" s="264">
        <f>'BDD Clips brute'!BF29</f>
        <v>8.3111960000000007</v>
      </c>
      <c r="DC24" s="363">
        <f t="shared" ref="DC24" si="869">DB24/$CU24</f>
        <v>4.2682625240520633E-2</v>
      </c>
      <c r="DD24" s="265">
        <f>'BDD Clips brute'!BG29</f>
        <v>62.36168</v>
      </c>
      <c r="DE24" s="388">
        <f t="shared" ref="DE24" si="870">DD24/$CU24</f>
        <v>0.32026199560319241</v>
      </c>
      <c r="DF24" s="265">
        <f>'BDD Clips brute'!BH29</f>
        <v>0</v>
      </c>
      <c r="DG24" s="388">
        <f t="shared" ref="DG24" si="871">DF24/$CU24</f>
        <v>0</v>
      </c>
      <c r="DH24" s="265">
        <f>'BDD Clips brute'!BI29</f>
        <v>3.009404</v>
      </c>
      <c r="DI24" s="388">
        <f t="shared" ref="DI24" si="872">DH24/$CU24</f>
        <v>1.5454967387283821E-2</v>
      </c>
      <c r="DJ24" s="265">
        <f>'BDD Clips brute'!BJ29</f>
        <v>0</v>
      </c>
      <c r="DK24" s="388">
        <f t="shared" ref="DK24" si="873">DJ24/$CU24</f>
        <v>0</v>
      </c>
      <c r="DL24" s="265">
        <f>'BDD Clips brute'!BK29</f>
        <v>0</v>
      </c>
      <c r="DM24" s="388">
        <f t="shared" ref="DM24" si="874">DL24/$CU24</f>
        <v>0</v>
      </c>
      <c r="DN24" s="265">
        <f>'BDD Clips brute'!BL29</f>
        <v>2.6528</v>
      </c>
      <c r="DO24" s="388">
        <f t="shared" ref="DO24" si="875">DN24/$CU24</f>
        <v>1.3623607028164553E-2</v>
      </c>
      <c r="DP24" s="265">
        <f>'BDD Clips brute'!BM29</f>
        <v>90.061284000000001</v>
      </c>
      <c r="DQ24" s="388">
        <f t="shared" ref="DQ24" si="876">DP24/$CU24</f>
        <v>0.46251490563477227</v>
      </c>
      <c r="DR24" s="265">
        <f>'BDD Clips brute'!BN29</f>
        <v>3.529579</v>
      </c>
      <c r="DS24" s="388">
        <f t="shared" ref="DS24" si="877">DR24/$CU24</f>
        <v>1.8126356027918431E-2</v>
      </c>
      <c r="DT24" s="265">
        <f>'BDD Clips brute'!BO29</f>
        <v>1.0273019999999999</v>
      </c>
      <c r="DU24" s="368">
        <f t="shared" ref="DU24" si="878">DT24/$CU24</f>
        <v>5.275768526555904E-3</v>
      </c>
      <c r="DV24" s="266">
        <f>'BDD Clips brute'!BP29</f>
        <v>23.767579999999999</v>
      </c>
      <c r="DW24" s="380">
        <f t="shared" ref="DW24" si="879">DV24/$CU24</f>
        <v>0.122059774551592</v>
      </c>
      <c r="DX24" s="267">
        <f>'BDD Clips brute'!BQ29</f>
        <v>112</v>
      </c>
      <c r="DY24" s="325">
        <f>'BDD Clips brute'!BR29</f>
        <v>0.174151</v>
      </c>
      <c r="DZ24" s="271">
        <f>'BDD Clips brute'!BS29</f>
        <v>624</v>
      </c>
      <c r="EA24" s="410">
        <f t="shared" si="103"/>
        <v>0.22707423580786026</v>
      </c>
      <c r="EB24" s="271">
        <f>'BDD Clips brute'!BT29</f>
        <v>84671</v>
      </c>
      <c r="EC24" s="410">
        <f t="shared" si="104"/>
        <v>0.63117130951404776</v>
      </c>
      <c r="ED24" s="271">
        <f>'BDD Clips brute'!BU29</f>
        <v>1275</v>
      </c>
      <c r="EE24" s="410">
        <f t="shared" si="105"/>
        <v>0.46397379912663755</v>
      </c>
      <c r="EF24" s="272">
        <f>'BDD Clips brute'!BV29</f>
        <v>26023</v>
      </c>
      <c r="EG24" s="406">
        <f t="shared" ref="EG24" si="880">EF24/$BD24</f>
        <v>0.19398579191794199</v>
      </c>
      <c r="EH24" s="279">
        <f>'BDD Clips brute'!BW29</f>
        <v>0.48</v>
      </c>
      <c r="EI24" s="274">
        <f>'BDD Clips brute'!BX29</f>
        <v>578</v>
      </c>
      <c r="EJ24" s="272">
        <f>'BDD Clips brute'!BY29</f>
        <v>5136</v>
      </c>
      <c r="EK24" s="275">
        <f>'BDD Clips brute'!BZ29</f>
        <v>2.8341782407407408</v>
      </c>
    </row>
    <row r="25" spans="1:141" ht="15.75" thickBot="1" x14ac:dyDescent="0.3">
      <c r="A25" s="588">
        <v>20</v>
      </c>
      <c r="B25" s="327" t="str">
        <f>'BDD Clips brute'!B30</f>
        <v>2 Chaînes Cab-Sat</v>
      </c>
      <c r="C25" s="328" t="str">
        <f>'BDD Clips brute'!C30</f>
        <v>TV5 Monde Europe</v>
      </c>
      <c r="D25" s="329">
        <f>'BDD Clips brute'!D30</f>
        <v>50</v>
      </c>
      <c r="E25" s="330">
        <f>'BDD Clips brute'!E30</f>
        <v>33</v>
      </c>
      <c r="F25" s="365">
        <f t="shared" si="53"/>
        <v>0.66</v>
      </c>
      <c r="G25" s="331">
        <f>'BDD Clips brute'!F30</f>
        <v>2</v>
      </c>
      <c r="H25" s="371">
        <f t="shared" si="54"/>
        <v>0.04</v>
      </c>
      <c r="I25" s="332">
        <f>'BDD Clips brute'!G30</f>
        <v>15</v>
      </c>
      <c r="J25" s="382">
        <f t="shared" si="55"/>
        <v>0.3</v>
      </c>
      <c r="K25" s="333">
        <f>'BDD Clips brute'!H30</f>
        <v>29</v>
      </c>
      <c r="L25" s="382">
        <f t="shared" si="56"/>
        <v>0.57999999999999996</v>
      </c>
      <c r="M25" s="334">
        <f>'BDD Clips brute'!I30</f>
        <v>12</v>
      </c>
      <c r="N25" s="382">
        <f t="shared" si="21"/>
        <v>0.24</v>
      </c>
      <c r="O25" s="330">
        <f>'BDD Clips brute'!J30</f>
        <v>2</v>
      </c>
      <c r="P25" s="365">
        <f t="shared" si="21"/>
        <v>0.04</v>
      </c>
      <c r="Q25" s="331">
        <f>'BDD Clips brute'!K30</f>
        <v>3</v>
      </c>
      <c r="R25" s="390">
        <f t="shared" ref="R25" si="881">Q25/$D25</f>
        <v>0.06</v>
      </c>
      <c r="S25" s="331">
        <f>'BDD Clips brute'!L30</f>
        <v>0</v>
      </c>
      <c r="T25" s="390">
        <f t="shared" ref="T25" si="882">S25/$D25</f>
        <v>0</v>
      </c>
      <c r="U25" s="331">
        <f>'BDD Clips brute'!M30</f>
        <v>0</v>
      </c>
      <c r="V25" s="390">
        <f t="shared" ref="V25" si="883">U25/$D25</f>
        <v>0</v>
      </c>
      <c r="W25" s="331">
        <f>'BDD Clips brute'!N30</f>
        <v>1</v>
      </c>
      <c r="X25" s="390">
        <f t="shared" ref="X25" si="884">W25/$D25</f>
        <v>0.02</v>
      </c>
      <c r="Y25" s="331">
        <f>'BDD Clips brute'!O30</f>
        <v>0</v>
      </c>
      <c r="Z25" s="390">
        <f t="shared" ref="Z25" si="885">Y25/$D25</f>
        <v>0</v>
      </c>
      <c r="AA25" s="331">
        <f>'BDD Clips brute'!P30</f>
        <v>6</v>
      </c>
      <c r="AB25" s="390">
        <f t="shared" ref="AB25" si="886">AA25/$D25</f>
        <v>0.12</v>
      </c>
      <c r="AC25" s="331">
        <f>'BDD Clips brute'!Q30</f>
        <v>3</v>
      </c>
      <c r="AD25" s="390">
        <f t="shared" ref="AD25" si="887">AC25/$D25</f>
        <v>0.06</v>
      </c>
      <c r="AE25" s="331">
        <f>'BDD Clips brute'!R30</f>
        <v>4</v>
      </c>
      <c r="AF25" s="390">
        <f t="shared" ref="AF25" si="888">AE25/$D25</f>
        <v>0.08</v>
      </c>
      <c r="AG25" s="331">
        <f>'BDD Clips brute'!S30</f>
        <v>1</v>
      </c>
      <c r="AH25" s="371">
        <f t="shared" ref="AH25" si="889">AG25/$D25</f>
        <v>0.02</v>
      </c>
      <c r="AI25" s="332">
        <f>'BDD Clips brute'!T30</f>
        <v>30</v>
      </c>
      <c r="AJ25" s="382">
        <f t="shared" ref="AJ25" si="890">AI25/$D25</f>
        <v>0.6</v>
      </c>
      <c r="AK25" s="330">
        <f>'BDD Clips brute'!U30</f>
        <v>40</v>
      </c>
      <c r="AL25" s="365">
        <f t="shared" ref="AL25" si="891">AK25/$D25</f>
        <v>0.8</v>
      </c>
      <c r="AM25" s="331">
        <f>'BDD Clips brute'!V30</f>
        <v>4</v>
      </c>
      <c r="AN25" s="371">
        <f t="shared" ref="AN25" si="892">AM25/$D25</f>
        <v>0.08</v>
      </c>
      <c r="AO25" s="335">
        <f>'BDD Clips brute'!W30</f>
        <v>6</v>
      </c>
      <c r="AP25" s="382">
        <f t="shared" ref="AP25" si="893">AO25/$D25</f>
        <v>0.12</v>
      </c>
      <c r="AQ25" s="329">
        <f>'BDD Clips brute'!X30</f>
        <v>44</v>
      </c>
      <c r="AR25" s="336">
        <f>'BDD Clips brute'!Y30</f>
        <v>20</v>
      </c>
      <c r="AS25" s="365">
        <f t="shared" si="70"/>
        <v>0.45454545454545453</v>
      </c>
      <c r="AT25" s="337">
        <f>'BDD Clips brute'!Z30</f>
        <v>18</v>
      </c>
      <c r="AU25" s="371">
        <f t="shared" si="70"/>
        <v>0.40909090909090912</v>
      </c>
      <c r="AV25" s="338">
        <f>'BDD Clips brute'!AA30</f>
        <v>4</v>
      </c>
      <c r="AW25" s="401">
        <f t="shared" ref="AW25" si="894">AV25/$AQ25</f>
        <v>9.0909090909090912E-2</v>
      </c>
      <c r="AX25" s="329">
        <f>'BDD Clips brute'!AB30</f>
        <v>10</v>
      </c>
      <c r="AY25" s="339">
        <f>'BDD Clips brute'!AC30</f>
        <v>33</v>
      </c>
      <c r="AZ25" s="336">
        <f>'BDD Clips brute'!AD30</f>
        <v>10</v>
      </c>
      <c r="BA25" s="365">
        <f t="shared" si="72"/>
        <v>0.30303030303030304</v>
      </c>
      <c r="BB25" s="337">
        <f>'BDD Clips brute'!AE30</f>
        <v>23</v>
      </c>
      <c r="BC25" s="382">
        <f t="shared" si="72"/>
        <v>0.69696969696969702</v>
      </c>
      <c r="BD25" s="340">
        <f>'BDD Clips brute'!AF30</f>
        <v>91</v>
      </c>
      <c r="BE25" s="341">
        <f>'BDD Clips brute'!AG30</f>
        <v>49</v>
      </c>
      <c r="BF25" s="365">
        <f t="shared" si="73"/>
        <v>0.53846153846153844</v>
      </c>
      <c r="BG25" s="342">
        <f>'BDD Clips brute'!AH30</f>
        <v>2</v>
      </c>
      <c r="BH25" s="371">
        <f t="shared" si="35"/>
        <v>2.197802197802198E-2</v>
      </c>
      <c r="BI25" s="343">
        <f>'BDD Clips brute'!AI30</f>
        <v>40</v>
      </c>
      <c r="BJ25" s="382">
        <f t="shared" si="36"/>
        <v>0.43956043956043955</v>
      </c>
      <c r="BK25" s="341">
        <f>'BDD Clips brute'!AJ30</f>
        <v>42</v>
      </c>
      <c r="BL25" s="382">
        <f t="shared" si="36"/>
        <v>0.46153846153846156</v>
      </c>
      <c r="BM25" s="344">
        <f>'BDD Clips brute'!AK30</f>
        <v>25</v>
      </c>
      <c r="BN25" s="382">
        <f t="shared" ref="BN25" si="895">BM25/$BD25</f>
        <v>0.27472527472527475</v>
      </c>
      <c r="BO25" s="341">
        <f>'BDD Clips brute'!AL30</f>
        <v>3</v>
      </c>
      <c r="BP25" s="365">
        <f t="shared" ref="BP25" si="896">BO25/$BD25</f>
        <v>3.2967032967032968E-2</v>
      </c>
      <c r="BQ25" s="342">
        <f>'BDD Clips brute'!AM30</f>
        <v>3</v>
      </c>
      <c r="BR25" s="390">
        <f t="shared" ref="BR25" si="897">BQ25/$BD25</f>
        <v>3.2967032967032968E-2</v>
      </c>
      <c r="BS25" s="342">
        <f>'BDD Clips brute'!AN30</f>
        <v>0</v>
      </c>
      <c r="BT25" s="390">
        <f t="shared" ref="BT25" si="898">BS25/$BD25</f>
        <v>0</v>
      </c>
      <c r="BU25" s="342">
        <f>'BDD Clips brute'!AO30</f>
        <v>0</v>
      </c>
      <c r="BV25" s="390">
        <f t="shared" ref="BV25" si="899">BU25/$BD25</f>
        <v>0</v>
      </c>
      <c r="BW25" s="342">
        <f>'BDD Clips brute'!AP30</f>
        <v>1</v>
      </c>
      <c r="BX25" s="390">
        <f t="shared" ref="BX25" si="900">BW25/$BD25</f>
        <v>1.098901098901099E-2</v>
      </c>
      <c r="BY25" s="342">
        <f>'BDD Clips brute'!AQ30</f>
        <v>0</v>
      </c>
      <c r="BZ25" s="390">
        <f t="shared" ref="BZ25" si="901">BY25/$BD25</f>
        <v>0</v>
      </c>
      <c r="CA25" s="342">
        <f>'BDD Clips brute'!AR30</f>
        <v>27</v>
      </c>
      <c r="CB25" s="390">
        <f t="shared" ref="CB25" si="902">CA25/$BD25</f>
        <v>0.2967032967032967</v>
      </c>
      <c r="CC25" s="342">
        <f>'BDD Clips brute'!AS30</f>
        <v>6</v>
      </c>
      <c r="CD25" s="390">
        <f t="shared" ref="CD25:CF25" si="903">CC25/$BD25</f>
        <v>6.5934065934065936E-2</v>
      </c>
      <c r="CE25" s="342">
        <f>'BDD Clips brute'!AT30</f>
        <v>4</v>
      </c>
      <c r="CF25" s="390">
        <f t="shared" si="903"/>
        <v>4.3956043956043959E-2</v>
      </c>
      <c r="CG25" s="342">
        <f>'BDD Clips brute'!AU30</f>
        <v>1</v>
      </c>
      <c r="CH25" s="371">
        <f t="shared" ref="CH25" si="904">CG25/$BD25</f>
        <v>1.098901098901099E-2</v>
      </c>
      <c r="CI25" s="343">
        <f>'BDD Clips brute'!AV30</f>
        <v>46</v>
      </c>
      <c r="CJ25" s="382">
        <f t="shared" ref="CJ25" si="905">CI25/$BD25</f>
        <v>0.50549450549450547</v>
      </c>
      <c r="CK25" s="341">
        <f>'BDD Clips brute'!AW30</f>
        <v>79</v>
      </c>
      <c r="CL25" s="365">
        <f t="shared" ref="CL25" si="906">CK25/$BD25</f>
        <v>0.86813186813186816</v>
      </c>
      <c r="CM25" s="342">
        <f>'BDD Clips brute'!AX30</f>
        <v>5</v>
      </c>
      <c r="CN25" s="371">
        <f t="shared" ref="CN25" si="907">CM25/$BD25</f>
        <v>5.4945054945054944E-2</v>
      </c>
      <c r="CO25" s="343">
        <f>'BDD Clips brute'!AY30</f>
        <v>7</v>
      </c>
      <c r="CP25" s="382">
        <f t="shared" ref="CP25" si="908">CO25/$BD25</f>
        <v>7.6923076923076927E-2</v>
      </c>
      <c r="CQ25" s="345">
        <f>'BDD Clips brute'!AZ30</f>
        <v>26</v>
      </c>
      <c r="CR25" s="383">
        <f t="shared" ref="CR25" si="909">CQ25/$BD25</f>
        <v>0.2857142857142857</v>
      </c>
      <c r="CS25" s="346">
        <f>'BDD Clips brute'!BA30</f>
        <v>51</v>
      </c>
      <c r="CT25" s="382">
        <f t="shared" ref="CT25" si="910">CS25/$BD25</f>
        <v>0.56043956043956045</v>
      </c>
      <c r="CU25" s="347">
        <f>'BDD Clips brute'!BB30</f>
        <v>0.53853399999999996</v>
      </c>
      <c r="CV25" s="348">
        <f>'BDD Clips brute'!BC30</f>
        <v>0.333978</v>
      </c>
      <c r="CW25" s="365">
        <f t="shared" si="90"/>
        <v>0.62016140113716134</v>
      </c>
      <c r="CX25" s="349">
        <f>'BDD Clips brute'!BD30</f>
        <v>1.5945000000000001E-2</v>
      </c>
      <c r="CY25" s="371">
        <f t="shared" si="90"/>
        <v>2.9608158444963555E-2</v>
      </c>
      <c r="CZ25" s="350">
        <f>'BDD Clips brute'!BE30</f>
        <v>0.188611</v>
      </c>
      <c r="DA25" s="382">
        <f t="shared" ref="DA25" si="911">CZ25/$CU25</f>
        <v>0.35023044041787521</v>
      </c>
      <c r="DB25" s="348">
        <f>'BDD Clips brute'!BF30</f>
        <v>1.0496E-2</v>
      </c>
      <c r="DC25" s="365">
        <f t="shared" ref="DC25" si="912">DB25/$CU25</f>
        <v>1.9489948638340384E-2</v>
      </c>
      <c r="DD25" s="349">
        <f>'BDD Clips brute'!BG30</f>
        <v>1.1415E-2</v>
      </c>
      <c r="DE25" s="390">
        <f t="shared" ref="DE25" si="913">DD25/$CU25</f>
        <v>2.119643327997861E-2</v>
      </c>
      <c r="DF25" s="349">
        <f>'BDD Clips brute'!BH30</f>
        <v>0</v>
      </c>
      <c r="DG25" s="390">
        <f t="shared" ref="DG25" si="914">DF25/$CU25</f>
        <v>0</v>
      </c>
      <c r="DH25" s="349">
        <f>'BDD Clips brute'!BI30</f>
        <v>0</v>
      </c>
      <c r="DI25" s="390">
        <f t="shared" ref="DI25" si="915">DH25/$CU25</f>
        <v>0</v>
      </c>
      <c r="DJ25" s="349">
        <f>'BDD Clips brute'!BJ30</f>
        <v>1.2725999999999999E-2</v>
      </c>
      <c r="DK25" s="390">
        <f t="shared" ref="DK25" si="916">DJ25/$CU25</f>
        <v>2.3630819966798753E-2</v>
      </c>
      <c r="DL25" s="349">
        <f>'BDD Clips brute'!BK30</f>
        <v>0</v>
      </c>
      <c r="DM25" s="390">
        <f t="shared" ref="DM25" si="917">DL25/$CU25</f>
        <v>0</v>
      </c>
      <c r="DN25" s="349">
        <f>'BDD Clips brute'!BL30</f>
        <v>0.147757</v>
      </c>
      <c r="DO25" s="390">
        <f t="shared" ref="DO25" si="918">DN25/$CU25</f>
        <v>0.27436893492332892</v>
      </c>
      <c r="DP25" s="349">
        <f>'BDD Clips brute'!BM30</f>
        <v>2.9406999999999999E-2</v>
      </c>
      <c r="DQ25" s="390">
        <f t="shared" ref="DQ25" si="919">DP25/$CU25</f>
        <v>5.460565163945081E-2</v>
      </c>
      <c r="DR25" s="349">
        <f>'BDD Clips brute'!BN30</f>
        <v>1.8648000000000001E-2</v>
      </c>
      <c r="DS25" s="390">
        <f t="shared" ref="DS25" si="920">DR25/$CU25</f>
        <v>3.4627340149368475E-2</v>
      </c>
      <c r="DT25" s="349">
        <f>'BDD Clips brute'!BO30</f>
        <v>2.5400000000000002E-3</v>
      </c>
      <c r="DU25" s="371">
        <f t="shared" ref="DU25" si="921">DT25/$CU25</f>
        <v>4.7165081499032568E-3</v>
      </c>
      <c r="DV25" s="350">
        <f>'BDD Clips brute'!BP30</f>
        <v>0.30554500000000001</v>
      </c>
      <c r="DW25" s="382">
        <f t="shared" ref="DW25" si="922">DV25/$CU25</f>
        <v>0.56736436325283091</v>
      </c>
      <c r="DX25" s="351">
        <f>'BDD Clips brute'!BQ30</f>
        <v>9</v>
      </c>
      <c r="DY25" s="352">
        <f>'BDD Clips brute'!BR30</f>
        <v>6.5883999999999998E-2</v>
      </c>
      <c r="DZ25" s="280">
        <f>'BDD Clips brute'!BS30</f>
        <v>0</v>
      </c>
      <c r="EA25" s="410">
        <f t="shared" si="103"/>
        <v>0</v>
      </c>
      <c r="EB25" s="281">
        <f>'BDD Clips brute'!BT30</f>
        <v>0</v>
      </c>
      <c r="EC25" s="414">
        <f t="shared" si="104"/>
        <v>0</v>
      </c>
      <c r="ED25" s="353">
        <f>'BDD Clips brute'!BU30</f>
        <v>20</v>
      </c>
      <c r="EE25" s="366">
        <f t="shared" si="105"/>
        <v>0.4</v>
      </c>
      <c r="EF25" s="354">
        <f>'BDD Clips brute'!BV30</f>
        <v>49</v>
      </c>
      <c r="EG25" s="417">
        <f t="shared" ref="EG25" si="923">EF25/$BD25</f>
        <v>0.53846153846153844</v>
      </c>
      <c r="EH25" s="282">
        <f>'BDD Clips brute'!BW30</f>
        <v>0</v>
      </c>
      <c r="EI25" s="355">
        <f>'BDD Clips brute'!BX30</f>
        <v>319</v>
      </c>
      <c r="EJ25" s="354">
        <f>'BDD Clips brute'!BY30</f>
        <v>452</v>
      </c>
      <c r="EK25" s="356">
        <f>'BDD Clips brute'!BZ30</f>
        <v>0.23392361111111112</v>
      </c>
    </row>
    <row r="26" spans="1:141" ht="15.75" thickBot="1" x14ac:dyDescent="0.3">
      <c r="A26" s="593">
        <v>21</v>
      </c>
      <c r="B26" s="592">
        <f>'BDD Clips brute'!B10</f>
        <v>0</v>
      </c>
      <c r="C26" s="591" t="str">
        <f>'BDD Clips brute'!A10</f>
        <v>Panel chaînes Cab-Sat</v>
      </c>
      <c r="D26" s="180">
        <f>'BDD Clips brute'!D10</f>
        <v>10234</v>
      </c>
      <c r="E26" s="181">
        <f>'BDD Clips brute'!E10</f>
        <v>4050</v>
      </c>
      <c r="F26" s="366">
        <f t="shared" si="53"/>
        <v>0.39573969122532732</v>
      </c>
      <c r="G26" s="182">
        <f>'BDD Clips brute'!F10</f>
        <v>123</v>
      </c>
      <c r="H26" s="372">
        <f t="shared" si="54"/>
        <v>1.20187609927692E-2</v>
      </c>
      <c r="I26" s="183">
        <f>'BDD Clips brute'!G10</f>
        <v>6061</v>
      </c>
      <c r="J26" s="383">
        <f t="shared" si="55"/>
        <v>0.59224154778190341</v>
      </c>
      <c r="K26" s="184">
        <f>'BDD Clips brute'!H10</f>
        <v>4017</v>
      </c>
      <c r="L26" s="383">
        <f t="shared" si="56"/>
        <v>0.39251514559312095</v>
      </c>
      <c r="M26" s="185">
        <f>'BDD Clips brute'!I10</f>
        <v>5395</v>
      </c>
      <c r="N26" s="383">
        <f t="shared" si="21"/>
        <v>0.52716435411373852</v>
      </c>
      <c r="O26" s="181">
        <f>'BDD Clips brute'!J10</f>
        <v>1173</v>
      </c>
      <c r="P26" s="366">
        <f t="shared" si="21"/>
        <v>0.11461794019933555</v>
      </c>
      <c r="Q26" s="182">
        <f>'BDD Clips brute'!K10</f>
        <v>1590</v>
      </c>
      <c r="R26" s="391">
        <f t="shared" ref="R26" si="924">Q26/$D26</f>
        <v>0.15536447136994333</v>
      </c>
      <c r="S26" s="182">
        <f>'BDD Clips brute'!L10</f>
        <v>13</v>
      </c>
      <c r="T26" s="391">
        <f t="shared" ref="T26" si="925">S26/$D26</f>
        <v>1.2702755520812977E-3</v>
      </c>
      <c r="U26" s="182">
        <f>'BDD Clips brute'!M10</f>
        <v>96</v>
      </c>
      <c r="V26" s="391">
        <f t="shared" ref="V26" si="926">U26/$D26</f>
        <v>9.3804963846003519E-3</v>
      </c>
      <c r="W26" s="182">
        <f>'BDD Clips brute'!N10</f>
        <v>1</v>
      </c>
      <c r="X26" s="391">
        <f t="shared" ref="X26" si="927">W26/$D26</f>
        <v>9.7713504006253661E-5</v>
      </c>
      <c r="Y26" s="182">
        <f>'BDD Clips brute'!O10</f>
        <v>0</v>
      </c>
      <c r="Z26" s="391">
        <f t="shared" ref="Z26" si="928">Y26/$D26</f>
        <v>0</v>
      </c>
      <c r="AA26" s="182">
        <f>'BDD Clips brute'!P10</f>
        <v>182</v>
      </c>
      <c r="AB26" s="391">
        <f t="shared" ref="AB26" si="929">AA26/$D26</f>
        <v>1.7783857729138167E-2</v>
      </c>
      <c r="AC26" s="182">
        <f>'BDD Clips brute'!Q10</f>
        <v>2926</v>
      </c>
      <c r="AD26" s="391">
        <f t="shared" ref="AD26" si="930">AC26/$D26</f>
        <v>0.2859097127222982</v>
      </c>
      <c r="AE26" s="182">
        <f>'BDD Clips brute'!R10</f>
        <v>240</v>
      </c>
      <c r="AF26" s="391">
        <f t="shared" ref="AF26" si="931">AE26/$D26</f>
        <v>2.3451240961500881E-2</v>
      </c>
      <c r="AG26" s="182">
        <f>'BDD Clips brute'!S10</f>
        <v>633</v>
      </c>
      <c r="AH26" s="372">
        <f t="shared" ref="AH26" si="932">AG26/$D26</f>
        <v>6.1852648035958573E-2</v>
      </c>
      <c r="AI26" s="183">
        <f>'BDD Clips brute'!T10</f>
        <v>3380</v>
      </c>
      <c r="AJ26" s="383">
        <f t="shared" ref="AJ26" si="933">AI26/$D26</f>
        <v>0.33027164354113736</v>
      </c>
      <c r="AK26" s="181">
        <f>'BDD Clips brute'!U10</f>
        <v>2424</v>
      </c>
      <c r="AL26" s="366">
        <f t="shared" ref="AL26" si="934">AK26/$D26</f>
        <v>0.23685753371115889</v>
      </c>
      <c r="AM26" s="182">
        <f>'BDD Clips brute'!V10</f>
        <v>1262</v>
      </c>
      <c r="AN26" s="372">
        <f t="shared" ref="AN26" si="935">AM26/$D26</f>
        <v>0.12331444205589212</v>
      </c>
      <c r="AO26" s="186">
        <f>'BDD Clips brute'!W10</f>
        <v>6548</v>
      </c>
      <c r="AP26" s="383">
        <f t="shared" ref="AP26" si="936">AO26/$D26</f>
        <v>0.63982802423294904</v>
      </c>
      <c r="AQ26" s="180">
        <f>'BDD Clips brute'!X10</f>
        <v>5431</v>
      </c>
      <c r="AR26" s="187">
        <f>'BDD Clips brute'!Y10</f>
        <v>1033</v>
      </c>
      <c r="AS26" s="366">
        <f t="shared" si="70"/>
        <v>0.19020438225004604</v>
      </c>
      <c r="AT26" s="188">
        <f>'BDD Clips brute'!Z10</f>
        <v>3281</v>
      </c>
      <c r="AU26" s="372">
        <f t="shared" si="70"/>
        <v>0.60412447063155961</v>
      </c>
      <c r="AV26" s="189">
        <f>'BDD Clips brute'!AA10</f>
        <v>1041</v>
      </c>
      <c r="AW26" s="402">
        <f t="shared" ref="AW26" si="937">AV26/$AQ26</f>
        <v>0.19167740747560302</v>
      </c>
      <c r="AX26" s="180">
        <f>'BDD Clips brute'!AB10</f>
        <v>224</v>
      </c>
      <c r="AY26" s="190">
        <f>'BDD Clips brute'!AC10</f>
        <v>724</v>
      </c>
      <c r="AZ26" s="187">
        <f>'BDD Clips brute'!AD10</f>
        <v>39</v>
      </c>
      <c r="BA26" s="383">
        <f t="shared" si="72"/>
        <v>5.3867403314917128E-2</v>
      </c>
      <c r="BB26" s="189">
        <f>'BDD Clips brute'!AE10</f>
        <v>685</v>
      </c>
      <c r="BC26" s="383">
        <f t="shared" si="72"/>
        <v>0.94613259668508287</v>
      </c>
      <c r="BD26" s="191">
        <f>'BDD Clips brute'!AF10</f>
        <v>921060</v>
      </c>
      <c r="BE26" s="192">
        <f>'BDD Clips brute'!AG10</f>
        <v>529437</v>
      </c>
      <c r="BF26" s="366">
        <f t="shared" si="73"/>
        <v>0.57481271578398796</v>
      </c>
      <c r="BG26" s="193">
        <f>'BDD Clips brute'!AH10</f>
        <v>2300</v>
      </c>
      <c r="BH26" s="372">
        <f t="shared" si="35"/>
        <v>2.4971228801598157E-3</v>
      </c>
      <c r="BI26" s="194">
        <f>'BDD Clips brute'!AI10</f>
        <v>389322</v>
      </c>
      <c r="BJ26" s="383">
        <f t="shared" si="36"/>
        <v>0.4226890756302521</v>
      </c>
      <c r="BK26" s="192">
        <f>'BDD Clips brute'!AJ10</f>
        <v>498585</v>
      </c>
      <c r="BL26" s="383">
        <f t="shared" si="36"/>
        <v>0.54131652661064422</v>
      </c>
      <c r="BM26" s="195">
        <f>'BDD Clips brute'!AK10</f>
        <v>387319</v>
      </c>
      <c r="BN26" s="383">
        <f t="shared" ref="BN26" si="938">BM26/$BD26</f>
        <v>0.42051440731331291</v>
      </c>
      <c r="BO26" s="192">
        <f>'BDD Clips brute'!AL10</f>
        <v>67814</v>
      </c>
      <c r="BP26" s="366">
        <f t="shared" ref="BP26" si="939">BO26/$BD26</f>
        <v>7.3626039563112061E-2</v>
      </c>
      <c r="BQ26" s="193">
        <f>'BDD Clips brute'!AM10</f>
        <v>154063</v>
      </c>
      <c r="BR26" s="391">
        <f t="shared" ref="BR26" si="940">BQ26/$BD26</f>
        <v>0.1672670618635051</v>
      </c>
      <c r="BS26" s="193">
        <f>'BDD Clips brute'!AN10</f>
        <v>354</v>
      </c>
      <c r="BT26" s="391">
        <f t="shared" ref="BT26" si="941">BS26/$BD26</f>
        <v>3.8433978242459775E-4</v>
      </c>
      <c r="BU26" s="193">
        <f>'BDD Clips brute'!AO10</f>
        <v>7945</v>
      </c>
      <c r="BV26" s="391">
        <f t="shared" ref="BV26" si="942">BU26/$BD26</f>
        <v>8.62593099255206E-3</v>
      </c>
      <c r="BW26" s="193">
        <f>'BDD Clips brute'!AP10</f>
        <v>1</v>
      </c>
      <c r="BX26" s="391">
        <f t="shared" ref="BX26" si="943">BW26/$BD26</f>
        <v>1.0857056000694851E-6</v>
      </c>
      <c r="BY26" s="193">
        <f>'BDD Clips brute'!AQ10</f>
        <v>0</v>
      </c>
      <c r="BZ26" s="391">
        <f t="shared" ref="BZ26" si="944">BY26/$BD26</f>
        <v>0</v>
      </c>
      <c r="CA26" s="193">
        <f>'BDD Clips brute'!AR10</f>
        <v>3529</v>
      </c>
      <c r="CB26" s="391">
        <f t="shared" ref="CB26" si="945">CA26/$BD26</f>
        <v>3.8314550626452133E-3</v>
      </c>
      <c r="CC26" s="193">
        <f>'BDD Clips brute'!AS10</f>
        <v>198660</v>
      </c>
      <c r="CD26" s="391">
        <f t="shared" ref="CD26:CF26" si="946">CC26/$BD26</f>
        <v>0.21568627450980393</v>
      </c>
      <c r="CE26" s="193">
        <f>'BDD Clips brute'!AT10</f>
        <v>10338</v>
      </c>
      <c r="CF26" s="391">
        <f t="shared" si="946"/>
        <v>1.1224024493518338E-2</v>
      </c>
      <c r="CG26" s="193">
        <f>'BDD Clips brute'!AU10</f>
        <v>21824</v>
      </c>
      <c r="CH26" s="372">
        <f t="shared" ref="CH26" si="947">CG26/$BD26</f>
        <v>2.3694439015916443E-2</v>
      </c>
      <c r="CI26" s="194">
        <f>'BDD Clips brute'!AV10</f>
        <v>456532</v>
      </c>
      <c r="CJ26" s="383">
        <f t="shared" ref="CJ26" si="948">CI26/$BD26</f>
        <v>0.49565934901092218</v>
      </c>
      <c r="CK26" s="192">
        <f>'BDD Clips brute'!AW10</f>
        <v>591449</v>
      </c>
      <c r="CL26" s="366">
        <f t="shared" ref="CL26" si="949">CK26/$BD26</f>
        <v>0.64213949145549698</v>
      </c>
      <c r="CM26" s="193">
        <f>'BDD Clips brute'!AX10</f>
        <v>76384</v>
      </c>
      <c r="CN26" s="372">
        <f t="shared" ref="CN26" si="950">CM26/$BD26</f>
        <v>8.2930536555707549E-2</v>
      </c>
      <c r="CO26" s="194">
        <f>'BDD Clips brute'!AY10</f>
        <v>253227</v>
      </c>
      <c r="CP26" s="383">
        <f t="shared" ref="CP26" si="951">CO26/$BD26</f>
        <v>0.27492997198879554</v>
      </c>
      <c r="CQ26" s="192">
        <f>'BDD Clips brute'!AZ10</f>
        <v>671594</v>
      </c>
      <c r="CR26" s="383">
        <f t="shared" ref="CR26" si="952">CQ26/$BD26</f>
        <v>0.72915336677306586</v>
      </c>
      <c r="CS26" s="194">
        <f>'BDD Clips brute'!BA10</f>
        <v>247582</v>
      </c>
      <c r="CT26" s="383">
        <f t="shared" ref="CT26" si="953">CS26/$BD26</f>
        <v>0.26880116387640329</v>
      </c>
      <c r="CU26" s="196">
        <f>'BDD Clips brute'!BB10</f>
        <v>3316.2713050000002</v>
      </c>
      <c r="CV26" s="197">
        <f>'BDD Clips brute'!BC10</f>
        <v>1259.376518</v>
      </c>
      <c r="CW26" s="366">
        <f t="shared" si="90"/>
        <v>0.3797567816906946</v>
      </c>
      <c r="CX26" s="198">
        <f>'BDD Clips brute'!BD10</f>
        <v>10.531345</v>
      </c>
      <c r="CY26" s="372">
        <f t="shared" si="90"/>
        <v>3.1756584523472816E-3</v>
      </c>
      <c r="CZ26" s="199">
        <f>'BDD Clips brute'!BE10</f>
        <v>2046.3634420000001</v>
      </c>
      <c r="DA26" s="383">
        <f t="shared" ref="DA26" si="954">CZ26/$CU26</f>
        <v>0.61706755985695805</v>
      </c>
      <c r="DB26" s="197">
        <f>'BDD Clips brute'!BF10</f>
        <v>378.32838700000002</v>
      </c>
      <c r="DC26" s="366">
        <f t="shared" ref="DC26" si="955">DB26/$CU26</f>
        <v>0.11408245954713889</v>
      </c>
      <c r="DD26" s="198">
        <f>'BDD Clips brute'!BG10</f>
        <v>528.16963299999998</v>
      </c>
      <c r="DE26" s="391">
        <f t="shared" ref="DE26" si="956">DD26/$CU26</f>
        <v>0.15926611076834074</v>
      </c>
      <c r="DF26" s="198">
        <f>'BDD Clips brute'!BH10</f>
        <v>1.8899490000000001</v>
      </c>
      <c r="DG26" s="391">
        <f t="shared" ref="DG26" si="957">DF26/$CU26</f>
        <v>5.6990180421924192E-4</v>
      </c>
      <c r="DH26" s="198">
        <f>'BDD Clips brute'!BI10</f>
        <v>21.998632000000001</v>
      </c>
      <c r="DI26" s="391">
        <f t="shared" ref="DI26" si="958">DH26/$CU26</f>
        <v>6.6335441152936669E-3</v>
      </c>
      <c r="DJ26" s="198">
        <f>'BDD Clips brute'!BJ10</f>
        <v>1.2725999999999999E-2</v>
      </c>
      <c r="DK26" s="391">
        <f t="shared" ref="DK26" si="959">DJ26/$CU26</f>
        <v>3.8374423651083035E-6</v>
      </c>
      <c r="DL26" s="198">
        <f>'BDD Clips brute'!BK10</f>
        <v>0</v>
      </c>
      <c r="DM26" s="391">
        <f t="shared" ref="DM26" si="960">DL26/$CU26</f>
        <v>0</v>
      </c>
      <c r="DN26" s="198">
        <f>'BDD Clips brute'!BL10</f>
        <v>8.8719479999999997</v>
      </c>
      <c r="DO26" s="391">
        <f t="shared" ref="DO26" si="961">DN26/$CU26</f>
        <v>2.6752781012288132E-3</v>
      </c>
      <c r="DP26" s="198">
        <f>'BDD Clips brute'!BM10</f>
        <v>287.11343900000003</v>
      </c>
      <c r="DQ26" s="391">
        <f t="shared" ref="DQ26" si="962">DP26/$CU26</f>
        <v>8.657718642232741E-2</v>
      </c>
      <c r="DR26" s="198">
        <f>'BDD Clips brute'!BN10</f>
        <v>46.517702</v>
      </c>
      <c r="DS26" s="391">
        <f t="shared" ref="DS26" si="963">DR26/$CU26</f>
        <v>1.4027109883882071E-2</v>
      </c>
      <c r="DT26" s="198">
        <f>'BDD Clips brute'!BO10</f>
        <v>101.98455199999999</v>
      </c>
      <c r="DU26" s="372">
        <f t="shared" ref="DU26" si="964">DT26/$CU26</f>
        <v>3.0752777025883287E-2</v>
      </c>
      <c r="DV26" s="199">
        <f>'BDD Clips brute'!BP10</f>
        <v>1941.384337</v>
      </c>
      <c r="DW26" s="383">
        <f t="shared" ref="DW26" si="965">DV26/$CU26</f>
        <v>0.58541179488932071</v>
      </c>
      <c r="DX26" s="200">
        <f>'BDD Clips brute'!BQ10</f>
        <v>350</v>
      </c>
      <c r="DY26" s="201">
        <f>'BDD Clips brute'!BR10</f>
        <v>1.4607559999999999</v>
      </c>
      <c r="DZ26" s="202">
        <f>'BDD Clips brute'!BS10</f>
        <v>0</v>
      </c>
      <c r="EA26" s="411">
        <f t="shared" si="103"/>
        <v>0</v>
      </c>
      <c r="EB26" s="203">
        <f>'BDD Clips brute'!BT10</f>
        <v>0</v>
      </c>
      <c r="EC26" s="415">
        <f t="shared" si="104"/>
        <v>0</v>
      </c>
      <c r="ED26" s="204">
        <f>'BDD Clips brute'!BU10</f>
        <v>6698</v>
      </c>
      <c r="EE26" s="366">
        <f t="shared" si="105"/>
        <v>0.654485049833887</v>
      </c>
      <c r="EF26" s="205">
        <f>'BDD Clips brute'!BV10</f>
        <v>168248</v>
      </c>
      <c r="EG26" s="383">
        <f t="shared" ref="EG26" si="966">EF26/$BD26</f>
        <v>0.18266779580049075</v>
      </c>
      <c r="EH26" s="206">
        <f>'BDD Clips brute'!BW10</f>
        <v>0</v>
      </c>
      <c r="EI26" s="207">
        <f>'BDD Clips brute'!BX10</f>
        <v>1816</v>
      </c>
      <c r="EJ26" s="205">
        <f>'BDD Clips brute'!BY10</f>
        <v>23811</v>
      </c>
      <c r="EK26" s="208">
        <f>'BDD Clips brute'!BZ10</f>
        <v>9.3055439814814811</v>
      </c>
    </row>
    <row r="27" spans="1:141" ht="15.75" thickBot="1" x14ac:dyDescent="0.3">
      <c r="A27" s="593">
        <v>22</v>
      </c>
      <c r="B27" s="590">
        <f>'BDD Clips brute'!B8</f>
        <v>0</v>
      </c>
      <c r="C27" s="589" t="str">
        <f>'BDD Clips brute'!A8</f>
        <v>Ensemble des médias</v>
      </c>
      <c r="D27" s="120">
        <f>'BDD Clips brute'!D8</f>
        <v>12381</v>
      </c>
      <c r="E27" s="121">
        <f>'BDD Clips brute'!E8</f>
        <v>5052</v>
      </c>
      <c r="F27" s="367">
        <f t="shared" si="53"/>
        <v>0.40804458444390601</v>
      </c>
      <c r="G27" s="122">
        <f>'BDD Clips brute'!F8</f>
        <v>197</v>
      </c>
      <c r="H27" s="373">
        <f t="shared" si="54"/>
        <v>1.5911477263548985E-2</v>
      </c>
      <c r="I27" s="123">
        <f>'BDD Clips brute'!G8</f>
        <v>7132</v>
      </c>
      <c r="J27" s="384">
        <f t="shared" si="55"/>
        <v>0.57604393829254508</v>
      </c>
      <c r="K27" s="124">
        <f>'BDD Clips brute'!H8</f>
        <v>5249</v>
      </c>
      <c r="L27" s="384">
        <f t="shared" si="56"/>
        <v>0.42395606170745498</v>
      </c>
      <c r="M27" s="125">
        <f>'BDD Clips brute'!I8</f>
        <v>6084</v>
      </c>
      <c r="N27" s="384">
        <f t="shared" si="21"/>
        <v>0.49139811000726918</v>
      </c>
      <c r="O27" s="121">
        <f>'BDD Clips brute'!J8</f>
        <v>1538</v>
      </c>
      <c r="P27" s="367">
        <f t="shared" si="21"/>
        <v>0.12422259914384945</v>
      </c>
      <c r="Q27" s="122">
        <f>'BDD Clips brute'!K8</f>
        <v>1752</v>
      </c>
      <c r="R27" s="392">
        <f t="shared" ref="R27" si="967">Q27/$D27</f>
        <v>0.14150714804943057</v>
      </c>
      <c r="S27" s="122">
        <f>'BDD Clips brute'!L8</f>
        <v>19</v>
      </c>
      <c r="T27" s="392">
        <f t="shared" ref="T27" si="968">S27/$D27</f>
        <v>1.534609482271222E-3</v>
      </c>
      <c r="U27" s="122">
        <f>'BDD Clips brute'!M8</f>
        <v>102</v>
      </c>
      <c r="V27" s="392">
        <f t="shared" ref="V27" si="969">U27/$D27</f>
        <v>8.2384298521928755E-3</v>
      </c>
      <c r="W27" s="122">
        <f>'BDD Clips brute'!N8</f>
        <v>3</v>
      </c>
      <c r="X27" s="392">
        <f t="shared" ref="X27" si="970">W27/$D27</f>
        <v>2.4230676035861401E-4</v>
      </c>
      <c r="Y27" s="122">
        <f>'BDD Clips brute'!O8</f>
        <v>0</v>
      </c>
      <c r="Z27" s="392">
        <f t="shared" ref="Z27" si="971">Y27/$D27</f>
        <v>0</v>
      </c>
      <c r="AA27" s="122">
        <f>'BDD Clips brute'!P8</f>
        <v>209</v>
      </c>
      <c r="AB27" s="392">
        <f t="shared" ref="AB27" si="972">AA27/$D27</f>
        <v>1.6880704304983441E-2</v>
      </c>
      <c r="AC27" s="122">
        <f>'BDD Clips brute'!Q8</f>
        <v>3353</v>
      </c>
      <c r="AD27" s="392">
        <f t="shared" ref="AD27" si="973">AC27/$D27</f>
        <v>0.27081818916081091</v>
      </c>
      <c r="AE27" s="122">
        <f>'BDD Clips brute'!R8</f>
        <v>292</v>
      </c>
      <c r="AF27" s="392">
        <f t="shared" ref="AF27" si="974">AE27/$D27</f>
        <v>2.3584524674905096E-2</v>
      </c>
      <c r="AG27" s="122">
        <f>'BDD Clips brute'!S8</f>
        <v>932</v>
      </c>
      <c r="AH27" s="373">
        <f t="shared" ref="AH27" si="975">AG27/$D27</f>
        <v>7.5276633551409414E-2</v>
      </c>
      <c r="AI27" s="123">
        <f>'BDD Clips brute'!T8</f>
        <v>4181</v>
      </c>
      <c r="AJ27" s="384">
        <f t="shared" ref="AJ27" si="976">AI27/$D27</f>
        <v>0.33769485501978841</v>
      </c>
      <c r="AK27" s="121">
        <f>'BDD Clips brute'!U8</f>
        <v>2732</v>
      </c>
      <c r="AL27" s="367">
        <f t="shared" ref="AL27" si="977">AK27/$D27</f>
        <v>0.22066068976657782</v>
      </c>
      <c r="AM27" s="122">
        <f>'BDD Clips brute'!V8</f>
        <v>1621</v>
      </c>
      <c r="AN27" s="373">
        <f t="shared" ref="AN27" si="978">AM27/$D27</f>
        <v>0.1309264195137711</v>
      </c>
      <c r="AO27" s="126">
        <f>'BDD Clips brute'!W8</f>
        <v>8028</v>
      </c>
      <c r="AP27" s="384">
        <f t="shared" ref="AP27" si="979">AO27/$D27</f>
        <v>0.64841289071965102</v>
      </c>
      <c r="AQ27" s="120">
        <f>'BDD Clips brute'!X8</f>
        <v>6662</v>
      </c>
      <c r="AR27" s="127">
        <f>'BDD Clips brute'!Y8</f>
        <v>1285</v>
      </c>
      <c r="AS27" s="367">
        <f t="shared" si="70"/>
        <v>0.19288501951365955</v>
      </c>
      <c r="AT27" s="128">
        <f>'BDD Clips brute'!Z8</f>
        <v>4039</v>
      </c>
      <c r="AU27" s="373">
        <f t="shared" si="70"/>
        <v>0.60627439207445211</v>
      </c>
      <c r="AV27" s="129">
        <f>'BDD Clips brute'!AA8</f>
        <v>1223</v>
      </c>
      <c r="AW27" s="403">
        <f t="shared" ref="AW27" si="980">AV27/$AQ27</f>
        <v>0.18357850495346742</v>
      </c>
      <c r="AX27" s="120">
        <f>'BDD Clips brute'!AB8</f>
        <v>276</v>
      </c>
      <c r="AY27" s="130">
        <f>'BDD Clips brute'!AC8</f>
        <v>960</v>
      </c>
      <c r="AZ27" s="127">
        <f>'BDD Clips brute'!AD8</f>
        <v>39</v>
      </c>
      <c r="BA27" s="384">
        <f t="shared" si="72"/>
        <v>4.0625000000000001E-2</v>
      </c>
      <c r="BB27" s="129">
        <f>'BDD Clips brute'!AE8</f>
        <v>921</v>
      </c>
      <c r="BC27" s="384">
        <f t="shared" si="72"/>
        <v>0.95937499999999998</v>
      </c>
      <c r="BD27" s="131">
        <f>'BDD Clips brute'!AF8</f>
        <v>1070300</v>
      </c>
      <c r="BE27" s="132">
        <f>'BDD Clips brute'!AG8</f>
        <v>626221</v>
      </c>
      <c r="BF27" s="367">
        <f t="shared" si="73"/>
        <v>0.58508922731944313</v>
      </c>
      <c r="BG27" s="133">
        <f>'BDD Clips brute'!AH8</f>
        <v>3114</v>
      </c>
      <c r="BH27" s="373">
        <f t="shared" si="35"/>
        <v>2.909464636083341E-3</v>
      </c>
      <c r="BI27" s="134">
        <f>'BDD Clips brute'!AI8</f>
        <v>440964</v>
      </c>
      <c r="BJ27" s="384">
        <f t="shared" si="36"/>
        <v>0.41200037372699244</v>
      </c>
      <c r="BK27" s="132">
        <f>'BDD Clips brute'!AJ8</f>
        <v>592333</v>
      </c>
      <c r="BL27" s="384">
        <f t="shared" si="36"/>
        <v>0.55342707652060175</v>
      </c>
      <c r="BM27" s="135">
        <f>'BDD Clips brute'!AK8</f>
        <v>438374</v>
      </c>
      <c r="BN27" s="384">
        <f t="shared" ref="BN27" si="981">BM27/$BD27</f>
        <v>0.40958049145099507</v>
      </c>
      <c r="BO27" s="132">
        <f>'BDD Clips brute'!AL8</f>
        <v>77727</v>
      </c>
      <c r="BP27" s="367">
        <f t="shared" ref="BP27" si="982">BO27/$BD27</f>
        <v>7.2621694851910681E-2</v>
      </c>
      <c r="BQ27" s="133">
        <f>'BDD Clips brute'!AM8</f>
        <v>172678</v>
      </c>
      <c r="BR27" s="392">
        <f t="shared" ref="BR27" si="983">BQ27/$BD27</f>
        <v>0.1613360739979445</v>
      </c>
      <c r="BS27" s="133">
        <f>'BDD Clips brute'!AN8</f>
        <v>442</v>
      </c>
      <c r="BT27" s="392">
        <f t="shared" ref="BT27" si="984">BS27/$BD27</f>
        <v>4.1296832663739139E-4</v>
      </c>
      <c r="BU27" s="133">
        <f>'BDD Clips brute'!AO8</f>
        <v>8633</v>
      </c>
      <c r="BV27" s="392">
        <f t="shared" ref="BV27" si="985">BU27/$BD27</f>
        <v>8.0659628141642528E-3</v>
      </c>
      <c r="BW27" s="133">
        <f>'BDD Clips brute'!AP8</f>
        <v>33</v>
      </c>
      <c r="BX27" s="392">
        <f t="shared" ref="BX27" si="986">BW27/$BD27</f>
        <v>3.0832476875642347E-5</v>
      </c>
      <c r="BY27" s="133">
        <f>'BDD Clips brute'!AQ8</f>
        <v>0</v>
      </c>
      <c r="BZ27" s="392">
        <f t="shared" ref="BZ27" si="987">BY27/$BD27</f>
        <v>0</v>
      </c>
      <c r="CA27" s="133">
        <f>'BDD Clips brute'!AR8</f>
        <v>4232</v>
      </c>
      <c r="CB27" s="392">
        <f t="shared" ref="CB27" si="988">CA27/$BD27</f>
        <v>3.9540315799308605E-3</v>
      </c>
      <c r="CC27" s="133">
        <f>'BDD Clips brute'!AS8</f>
        <v>216808</v>
      </c>
      <c r="CD27" s="392">
        <f t="shared" ref="CD27:CF27" si="989">CC27/$BD27</f>
        <v>0.20256750443800803</v>
      </c>
      <c r="CE27" s="133">
        <f>'BDD Clips brute'!AT8</f>
        <v>11520</v>
      </c>
      <c r="CF27" s="392">
        <f t="shared" si="989"/>
        <v>1.0763337382042418E-2</v>
      </c>
      <c r="CG27" s="133">
        <f>'BDD Clips brute'!AU8</f>
        <v>28237</v>
      </c>
      <c r="CH27" s="373">
        <f t="shared" ref="CH27" si="990">CG27/$BD27</f>
        <v>2.6382322713257966E-2</v>
      </c>
      <c r="CI27" s="134">
        <f>'BDD Clips brute'!AV8</f>
        <v>549990</v>
      </c>
      <c r="CJ27" s="384">
        <f t="shared" ref="CJ27" si="991">CI27/$BD27</f>
        <v>0.51386527141922822</v>
      </c>
      <c r="CK27" s="132">
        <f>'BDD Clips brute'!AW8</f>
        <v>685066</v>
      </c>
      <c r="CL27" s="367">
        <f t="shared" ref="CL27" si="992">CK27/$BD27</f>
        <v>0.64006913949359989</v>
      </c>
      <c r="CM27" s="133">
        <f>'BDD Clips brute'!AX8</f>
        <v>90112</v>
      </c>
      <c r="CN27" s="373">
        <f t="shared" ref="CN27" si="993">CM27/$BD27</f>
        <v>8.4193216855087363E-2</v>
      </c>
      <c r="CO27" s="134">
        <f>'BDD Clips brute'!AY8</f>
        <v>295122</v>
      </c>
      <c r="CP27" s="384">
        <f t="shared" ref="CP27" si="994">CO27/$BD27</f>
        <v>0.2757376436513127</v>
      </c>
      <c r="CQ27" s="132">
        <f>'BDD Clips brute'!AZ8</f>
        <v>773928</v>
      </c>
      <c r="CR27" s="384">
        <f t="shared" ref="CR27" si="995">CQ27/$BD27</f>
        <v>0.72309445949733719</v>
      </c>
      <c r="CS27" s="134">
        <f>'BDD Clips brute'!BA8</f>
        <v>294204</v>
      </c>
      <c r="CT27" s="384">
        <f t="shared" ref="CT27" si="996">CS27/$BD27</f>
        <v>0.27487994020368123</v>
      </c>
      <c r="CU27" s="136">
        <f>'BDD Clips brute'!BB8</f>
        <v>10533.123304999999</v>
      </c>
      <c r="CV27" s="137">
        <f>'BDD Clips brute'!BC8</f>
        <v>5907.492518</v>
      </c>
      <c r="CW27" s="367">
        <f t="shared" si="90"/>
        <v>0.56084908027192226</v>
      </c>
      <c r="CX27" s="138">
        <f>'BDD Clips brute'!BD8</f>
        <v>35.687345000000001</v>
      </c>
      <c r="CY27" s="373">
        <f t="shared" si="90"/>
        <v>3.3881066390877121E-3</v>
      </c>
      <c r="CZ27" s="139">
        <f>'BDD Clips brute'!BE8</f>
        <v>4589.9434419999998</v>
      </c>
      <c r="DA27" s="384">
        <f t="shared" ref="DA27" si="997">CZ27/$CU27</f>
        <v>0.43576281308899006</v>
      </c>
      <c r="DB27" s="137">
        <f>'BDD Clips brute'!BF8</f>
        <v>810.93538699999999</v>
      </c>
      <c r="DC27" s="367">
        <f t="shared" ref="DC27" si="998">DB27/$CU27</f>
        <v>7.6989071856308253E-2</v>
      </c>
      <c r="DD27" s="138">
        <f>'BDD Clips brute'!BG8</f>
        <v>1487.994633</v>
      </c>
      <c r="DE27" s="392">
        <f t="shared" ref="DE27" si="999">DD27/$CU27</f>
        <v>0.14126813006106739</v>
      </c>
      <c r="DF27" s="138">
        <f>'BDD Clips brute'!BH8</f>
        <v>7.4669489999999996</v>
      </c>
      <c r="DG27" s="392">
        <f t="shared" ref="DG27" si="1000">DF27/$CU27</f>
        <v>7.0890169836476625E-4</v>
      </c>
      <c r="DH27" s="138">
        <f>'BDD Clips brute'!BI8</f>
        <v>61.505631999999999</v>
      </c>
      <c r="DI27" s="392">
        <f t="shared" ref="DI27" si="1001">DH27/$CU27</f>
        <v>5.8392587097887399E-3</v>
      </c>
      <c r="DJ27" s="138">
        <f>'BDD Clips brute'!BJ8</f>
        <v>2.0647259999999998</v>
      </c>
      <c r="DK27" s="392">
        <f t="shared" ref="DK27" si="1002">DJ27/$CU27</f>
        <v>1.9602219970404116E-4</v>
      </c>
      <c r="DL27" s="138">
        <f>'BDD Clips brute'!BK8</f>
        <v>0</v>
      </c>
      <c r="DM27" s="392">
        <f t="shared" ref="DM27" si="1003">DL27/$CU27</f>
        <v>0</v>
      </c>
      <c r="DN27" s="138">
        <f>'BDD Clips brute'!BL8</f>
        <v>41.391947999999999</v>
      </c>
      <c r="DO27" s="392">
        <f t="shared" ref="DO27" si="1004">DN27/$CU27</f>
        <v>3.9296936721847295E-3</v>
      </c>
      <c r="DP27" s="138">
        <f>'BDD Clips brute'!BM8</f>
        <v>1130.5994390000001</v>
      </c>
      <c r="DQ27" s="392">
        <f t="shared" ref="DQ27" si="1005">DP27/$CU27</f>
        <v>0.10733753002429132</v>
      </c>
      <c r="DR27" s="138">
        <f>'BDD Clips brute'!BN8</f>
        <v>87.194702000000007</v>
      </c>
      <c r="DS27" s="392">
        <f t="shared" ref="DS27" si="1006">DR27/$CU27</f>
        <v>8.2781430991707185E-3</v>
      </c>
      <c r="DT27" s="138">
        <f>'BDD Clips brute'!BO8</f>
        <v>363.398552</v>
      </c>
      <c r="DU27" s="373">
        <f t="shared" ref="DU27" si="1007">DT27/$CU27</f>
        <v>3.4500550451877582E-2</v>
      </c>
      <c r="DV27" s="139">
        <f>'BDD Clips brute'!BP8</f>
        <v>6540.5713370000003</v>
      </c>
      <c r="DW27" s="384">
        <f t="shared" ref="DW27" si="1008">DV27/$CU27</f>
        <v>0.62095269822724253</v>
      </c>
      <c r="DX27" s="140">
        <f>'BDD Clips brute'!BQ8</f>
        <v>403</v>
      </c>
      <c r="DY27" s="141">
        <f>'BDD Clips brute'!BR8</f>
        <v>3.8887559999999999</v>
      </c>
      <c r="DZ27" s="142">
        <f>'BDD Clips brute'!BS8</f>
        <v>1188</v>
      </c>
      <c r="EA27" s="384">
        <f t="shared" si="103"/>
        <v>9.5953477102011145E-2</v>
      </c>
      <c r="EB27" s="143">
        <f>'BDD Clips brute'!BT8</f>
        <v>536506</v>
      </c>
      <c r="EC27" s="367">
        <f t="shared" si="104"/>
        <v>0.50126693450434456</v>
      </c>
      <c r="ED27" s="144">
        <f>'BDD Clips brute'!BU8</f>
        <v>0</v>
      </c>
      <c r="EE27" s="367">
        <f t="shared" si="105"/>
        <v>0</v>
      </c>
      <c r="EF27" s="145">
        <f>'BDD Clips brute'!BV8</f>
        <v>0</v>
      </c>
      <c r="EG27" s="384">
        <f t="shared" ref="EG27" si="1009">EF27/$BD27</f>
        <v>0</v>
      </c>
      <c r="EH27" s="146">
        <f>'BDD Clips brute'!BW8</f>
        <v>0</v>
      </c>
      <c r="EI27" s="147">
        <f>'BDD Clips brute'!BX8</f>
        <v>4515</v>
      </c>
      <c r="EJ27" s="148">
        <f>'BDD Clips brute'!BY8</f>
        <v>46154</v>
      </c>
      <c r="EK27" s="149">
        <f>'BDD Clips brute'!BZ8</f>
        <v>19.644027777777779</v>
      </c>
    </row>
    <row r="28" spans="1:141" x14ac:dyDescent="0.25">
      <c r="EG28" s="416"/>
    </row>
  </sheetData>
  <mergeCells count="23">
    <mergeCell ref="D1:AP1"/>
    <mergeCell ref="AR2:AW2"/>
    <mergeCell ref="AZ2:BC2"/>
    <mergeCell ref="AY1:BC1"/>
    <mergeCell ref="BD1:CT1"/>
    <mergeCell ref="CQ2:CT2"/>
    <mergeCell ref="K2:N2"/>
    <mergeCell ref="E2:J2"/>
    <mergeCell ref="O2:AJ2"/>
    <mergeCell ref="AK2:AP2"/>
    <mergeCell ref="CU1:DW1"/>
    <mergeCell ref="EH1:EH2"/>
    <mergeCell ref="EI1:EK2"/>
    <mergeCell ref="DX1:DY2"/>
    <mergeCell ref="AQ1:AX1"/>
    <mergeCell ref="DB2:DW2"/>
    <mergeCell ref="CV2:DA2"/>
    <mergeCell ref="ED1:EG2"/>
    <mergeCell ref="DZ1:EC2"/>
    <mergeCell ref="CK2:CP2"/>
    <mergeCell ref="BO2:CJ2"/>
    <mergeCell ref="BK2:BN2"/>
    <mergeCell ref="BE2:BJ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ABA1-F22C-494C-A7CF-D7F909D76F12}">
  <sheetPr>
    <tabColor theme="7" tint="0.59999389629810485"/>
  </sheetPr>
  <dimension ref="B1:N67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42578125" style="521" customWidth="1"/>
    <col min="2" max="2" width="5" style="521" customWidth="1"/>
    <col min="3" max="3" width="30.140625" style="521" customWidth="1"/>
    <col min="4" max="4" width="39.85546875" style="521" bestFit="1" customWidth="1"/>
    <col min="5" max="5" width="11" style="522" customWidth="1"/>
    <col min="6" max="6" width="14.7109375" style="522" customWidth="1"/>
    <col min="7" max="7" width="14.5703125" style="521" bestFit="1" customWidth="1"/>
    <col min="8" max="8" width="13.28515625" style="522" customWidth="1"/>
    <col min="9" max="9" width="16.5703125" style="522" customWidth="1"/>
    <col min="10" max="10" width="15.140625" style="522" customWidth="1"/>
    <col min="11" max="11" width="27.85546875" style="522" bestFit="1" customWidth="1"/>
    <col min="12" max="12" width="11.42578125" style="522"/>
    <col min="13" max="13" width="15.28515625" style="548" bestFit="1" customWidth="1"/>
    <col min="14" max="14" width="13.7109375" style="530" customWidth="1"/>
    <col min="15" max="16384" width="11.42578125" style="521"/>
  </cols>
  <sheetData>
    <row r="1" spans="2:14" s="2" customFormat="1" ht="15" x14ac:dyDescent="0.25">
      <c r="B1" s="459"/>
      <c r="C1" s="418"/>
      <c r="D1" s="418"/>
      <c r="E1" s="418"/>
      <c r="F1" s="418"/>
      <c r="G1" s="418"/>
      <c r="H1" s="418"/>
      <c r="I1" s="418"/>
      <c r="M1" s="493"/>
    </row>
    <row r="2" spans="2:14" x14ac:dyDescent="0.2">
      <c r="E2" s="521"/>
      <c r="F2" s="521"/>
      <c r="H2" s="521"/>
      <c r="I2" s="521"/>
      <c r="J2" s="521"/>
      <c r="K2" s="539"/>
      <c r="L2" s="521"/>
      <c r="M2" s="540"/>
      <c r="N2" s="521"/>
    </row>
    <row r="3" spans="2:14" ht="13.5" thickBot="1" x14ac:dyDescent="0.25">
      <c r="E3" s="521"/>
      <c r="F3" s="521"/>
      <c r="H3" s="521"/>
      <c r="I3" s="521"/>
      <c r="J3" s="521"/>
      <c r="K3" s="539"/>
      <c r="L3" s="521"/>
      <c r="M3" s="540"/>
      <c r="N3" s="521"/>
    </row>
    <row r="4" spans="2:14" ht="48" customHeight="1" thickBot="1" x14ac:dyDescent="0.25">
      <c r="B4" s="552" t="s">
        <v>135</v>
      </c>
      <c r="C4" s="553" t="s">
        <v>144</v>
      </c>
      <c r="D4" s="553" t="s">
        <v>136</v>
      </c>
      <c r="E4" s="553" t="s">
        <v>128</v>
      </c>
      <c r="F4" s="553" t="s">
        <v>126</v>
      </c>
      <c r="G4" s="553" t="s">
        <v>125</v>
      </c>
      <c r="H4" s="553" t="s">
        <v>127</v>
      </c>
      <c r="I4" s="553" t="s">
        <v>146</v>
      </c>
      <c r="J4" s="553" t="s">
        <v>138</v>
      </c>
      <c r="K4" s="553" t="s">
        <v>139</v>
      </c>
      <c r="L4" s="553" t="s">
        <v>59</v>
      </c>
      <c r="M4" s="554" t="s">
        <v>145</v>
      </c>
      <c r="N4" s="521"/>
    </row>
    <row r="5" spans="2:14" ht="14.25" customHeight="1" x14ac:dyDescent="0.25">
      <c r="B5" s="555">
        <v>1</v>
      </c>
      <c r="C5" s="523" t="s">
        <v>208</v>
      </c>
      <c r="D5" s="524" t="s">
        <v>207</v>
      </c>
      <c r="E5" s="524" t="s">
        <v>192</v>
      </c>
      <c r="F5" s="524" t="s">
        <v>78</v>
      </c>
      <c r="G5" s="524" t="s">
        <v>191</v>
      </c>
      <c r="H5" s="524" t="s">
        <v>90</v>
      </c>
      <c r="I5" s="524" t="s">
        <v>336</v>
      </c>
      <c r="J5" s="524"/>
      <c r="K5" s="524" t="s">
        <v>166</v>
      </c>
      <c r="L5" s="541">
        <v>8428</v>
      </c>
      <c r="M5" s="659">
        <v>86.219857000000005</v>
      </c>
      <c r="N5" s="521"/>
    </row>
    <row r="6" spans="2:14" ht="14.25" customHeight="1" x14ac:dyDescent="0.25">
      <c r="B6" s="556">
        <v>2</v>
      </c>
      <c r="C6" s="549" t="s">
        <v>201</v>
      </c>
      <c r="D6" s="550" t="s">
        <v>170</v>
      </c>
      <c r="E6" s="550" t="s">
        <v>190</v>
      </c>
      <c r="F6" s="550" t="s">
        <v>158</v>
      </c>
      <c r="G6" s="550" t="s">
        <v>42</v>
      </c>
      <c r="H6" s="550" t="s">
        <v>90</v>
      </c>
      <c r="I6" s="550"/>
      <c r="J6" s="550"/>
      <c r="K6" s="550" t="s">
        <v>161</v>
      </c>
      <c r="L6" s="551">
        <v>7591</v>
      </c>
      <c r="M6" s="660">
        <v>93.787530000000004</v>
      </c>
      <c r="N6" s="521"/>
    </row>
    <row r="7" spans="2:14" ht="14.25" customHeight="1" x14ac:dyDescent="0.25">
      <c r="B7" s="557">
        <v>3</v>
      </c>
      <c r="C7" s="526" t="s">
        <v>222</v>
      </c>
      <c r="D7" s="525" t="s">
        <v>221</v>
      </c>
      <c r="E7" s="525" t="s">
        <v>192</v>
      </c>
      <c r="F7" s="525" t="s">
        <v>78</v>
      </c>
      <c r="G7" s="525" t="s">
        <v>42</v>
      </c>
      <c r="H7" s="525" t="s">
        <v>90</v>
      </c>
      <c r="I7" s="525" t="s">
        <v>336</v>
      </c>
      <c r="J7" s="525"/>
      <c r="K7" s="525" t="s">
        <v>167</v>
      </c>
      <c r="L7" s="534">
        <v>7566</v>
      </c>
      <c r="M7" s="661">
        <v>70.397542000000001</v>
      </c>
      <c r="N7" s="521"/>
    </row>
    <row r="8" spans="2:14" ht="14.25" customHeight="1" x14ac:dyDescent="0.25">
      <c r="B8" s="556">
        <v>4</v>
      </c>
      <c r="C8" s="549" t="s">
        <v>241</v>
      </c>
      <c r="D8" s="550" t="s">
        <v>240</v>
      </c>
      <c r="E8" s="550" t="s">
        <v>118</v>
      </c>
      <c r="F8" s="550" t="s">
        <v>78</v>
      </c>
      <c r="G8" s="550" t="s">
        <v>191</v>
      </c>
      <c r="H8" s="550" t="s">
        <v>90</v>
      </c>
      <c r="I8" s="655" t="s">
        <v>336</v>
      </c>
      <c r="J8" s="550"/>
      <c r="K8" s="550" t="s">
        <v>157</v>
      </c>
      <c r="L8" s="551">
        <v>6953</v>
      </c>
      <c r="M8" s="660">
        <v>58.013517999999998</v>
      </c>
      <c r="N8" s="521"/>
    </row>
    <row r="9" spans="2:14" ht="14.25" customHeight="1" x14ac:dyDescent="0.25">
      <c r="B9" s="557">
        <v>5</v>
      </c>
      <c r="C9" s="526" t="s">
        <v>212</v>
      </c>
      <c r="D9" s="525" t="s">
        <v>211</v>
      </c>
      <c r="E9" s="525" t="s">
        <v>192</v>
      </c>
      <c r="F9" s="525" t="s">
        <v>78</v>
      </c>
      <c r="G9" s="525" t="s">
        <v>42</v>
      </c>
      <c r="H9" s="525" t="s">
        <v>90</v>
      </c>
      <c r="I9" s="525" t="s">
        <v>336</v>
      </c>
      <c r="J9" s="525"/>
      <c r="K9" s="525" t="s">
        <v>213</v>
      </c>
      <c r="L9" s="534">
        <v>6926</v>
      </c>
      <c r="M9" s="661">
        <v>83.362167999999997</v>
      </c>
      <c r="N9" s="521"/>
    </row>
    <row r="10" spans="2:14" ht="14.25" customHeight="1" x14ac:dyDescent="0.25">
      <c r="B10" s="556">
        <v>6</v>
      </c>
      <c r="C10" s="549" t="s">
        <v>200</v>
      </c>
      <c r="D10" s="550" t="s">
        <v>199</v>
      </c>
      <c r="E10" s="550" t="s">
        <v>192</v>
      </c>
      <c r="F10" s="550" t="s">
        <v>158</v>
      </c>
      <c r="G10" s="550" t="s">
        <v>42</v>
      </c>
      <c r="H10" s="550" t="s">
        <v>90</v>
      </c>
      <c r="I10" s="655"/>
      <c r="J10" s="550"/>
      <c r="K10" s="550" t="s">
        <v>161</v>
      </c>
      <c r="L10" s="551">
        <v>6814</v>
      </c>
      <c r="M10" s="660">
        <v>97.547263000000001</v>
      </c>
      <c r="N10" s="521"/>
    </row>
    <row r="11" spans="2:14" ht="14.25" customHeight="1" x14ac:dyDescent="0.25">
      <c r="B11" s="557">
        <v>7</v>
      </c>
      <c r="C11" s="526" t="s">
        <v>210</v>
      </c>
      <c r="D11" s="525" t="s">
        <v>209</v>
      </c>
      <c r="E11" s="525" t="s">
        <v>192</v>
      </c>
      <c r="F11" s="525" t="s">
        <v>78</v>
      </c>
      <c r="G11" s="525" t="s">
        <v>42</v>
      </c>
      <c r="H11" s="525" t="s">
        <v>90</v>
      </c>
      <c r="I11" s="656" t="s">
        <v>336</v>
      </c>
      <c r="J11" s="525"/>
      <c r="K11" s="525" t="s">
        <v>155</v>
      </c>
      <c r="L11" s="534">
        <v>6750</v>
      </c>
      <c r="M11" s="661">
        <v>84.792379999999994</v>
      </c>
      <c r="N11" s="521"/>
    </row>
    <row r="12" spans="2:14" ht="14.25" customHeight="1" x14ac:dyDescent="0.25">
      <c r="B12" s="556">
        <v>8</v>
      </c>
      <c r="C12" s="549" t="s">
        <v>206</v>
      </c>
      <c r="D12" s="550" t="s">
        <v>205</v>
      </c>
      <c r="E12" s="550" t="s">
        <v>190</v>
      </c>
      <c r="F12" s="550" t="s">
        <v>158</v>
      </c>
      <c r="G12" s="550" t="s">
        <v>42</v>
      </c>
      <c r="H12" s="550" t="s">
        <v>90</v>
      </c>
      <c r="I12" s="655"/>
      <c r="J12" s="550"/>
      <c r="K12" s="550" t="s">
        <v>159</v>
      </c>
      <c r="L12" s="551">
        <v>6366</v>
      </c>
      <c r="M12" s="660">
        <v>88.713194999999999</v>
      </c>
      <c r="N12" s="521"/>
    </row>
    <row r="13" spans="2:14" ht="14.25" customHeight="1" x14ac:dyDescent="0.25">
      <c r="B13" s="557">
        <v>9</v>
      </c>
      <c r="C13" s="526" t="s">
        <v>220</v>
      </c>
      <c r="D13" s="525" t="s">
        <v>219</v>
      </c>
      <c r="E13" s="525" t="s">
        <v>192</v>
      </c>
      <c r="F13" s="525" t="s">
        <v>78</v>
      </c>
      <c r="G13" s="525" t="s">
        <v>42</v>
      </c>
      <c r="H13" s="525" t="s">
        <v>90</v>
      </c>
      <c r="I13" s="656" t="s">
        <v>335</v>
      </c>
      <c r="J13" s="525"/>
      <c r="K13" s="525" t="s">
        <v>166</v>
      </c>
      <c r="L13" s="534">
        <v>6291</v>
      </c>
      <c r="M13" s="661">
        <v>75.390469999999993</v>
      </c>
      <c r="N13" s="521"/>
    </row>
    <row r="14" spans="2:14" ht="14.25" customHeight="1" thickBot="1" x14ac:dyDescent="0.3">
      <c r="B14" s="558">
        <v>10</v>
      </c>
      <c r="C14" s="562" t="s">
        <v>215</v>
      </c>
      <c r="D14" s="563" t="s">
        <v>214</v>
      </c>
      <c r="E14" s="563" t="s">
        <v>192</v>
      </c>
      <c r="F14" s="563" t="s">
        <v>78</v>
      </c>
      <c r="G14" s="563" t="s">
        <v>42</v>
      </c>
      <c r="H14" s="563" t="s">
        <v>90</v>
      </c>
      <c r="I14" s="657" t="s">
        <v>336</v>
      </c>
      <c r="J14" s="563"/>
      <c r="K14" s="563" t="s">
        <v>155</v>
      </c>
      <c r="L14" s="564">
        <v>6223</v>
      </c>
      <c r="M14" s="662">
        <v>83.143957</v>
      </c>
      <c r="N14" s="521"/>
    </row>
    <row r="15" spans="2:14" ht="14.25" customHeight="1" x14ac:dyDescent="0.25">
      <c r="B15" s="555">
        <v>11</v>
      </c>
      <c r="C15" s="528" t="s">
        <v>265</v>
      </c>
      <c r="D15" s="529" t="s">
        <v>264</v>
      </c>
      <c r="E15" s="529" t="s">
        <v>192</v>
      </c>
      <c r="F15" s="529" t="s">
        <v>78</v>
      </c>
      <c r="G15" s="529" t="s">
        <v>48</v>
      </c>
      <c r="H15" s="529" t="s">
        <v>90</v>
      </c>
      <c r="I15" s="529" t="s">
        <v>336</v>
      </c>
      <c r="J15" s="529"/>
      <c r="K15" s="529" t="s">
        <v>266</v>
      </c>
      <c r="L15" s="542">
        <v>6198</v>
      </c>
      <c r="M15" s="663">
        <v>45.146407000000004</v>
      </c>
      <c r="N15" s="521"/>
    </row>
    <row r="16" spans="2:14" ht="14.25" customHeight="1" x14ac:dyDescent="0.25">
      <c r="B16" s="556">
        <v>12</v>
      </c>
      <c r="C16" s="549" t="s">
        <v>216</v>
      </c>
      <c r="D16" s="550" t="s">
        <v>209</v>
      </c>
      <c r="E16" s="550" t="s">
        <v>192</v>
      </c>
      <c r="F16" s="550" t="s">
        <v>78</v>
      </c>
      <c r="G16" s="550" t="s">
        <v>42</v>
      </c>
      <c r="H16" s="550" t="s">
        <v>90</v>
      </c>
      <c r="I16" s="550" t="s">
        <v>336</v>
      </c>
      <c r="J16" s="550"/>
      <c r="K16" s="550" t="s">
        <v>155</v>
      </c>
      <c r="L16" s="551">
        <v>6116</v>
      </c>
      <c r="M16" s="660">
        <v>82.160892000000004</v>
      </c>
      <c r="N16" s="521"/>
    </row>
    <row r="17" spans="2:14" ht="14.25" customHeight="1" x14ac:dyDescent="0.25">
      <c r="B17" s="557">
        <v>13</v>
      </c>
      <c r="C17" s="526" t="s">
        <v>231</v>
      </c>
      <c r="D17" s="525" t="s">
        <v>169</v>
      </c>
      <c r="E17" s="525" t="s">
        <v>190</v>
      </c>
      <c r="F17" s="525" t="s">
        <v>78</v>
      </c>
      <c r="G17" s="525" t="s">
        <v>42</v>
      </c>
      <c r="H17" s="525" t="s">
        <v>90</v>
      </c>
      <c r="I17" s="656" t="s">
        <v>335</v>
      </c>
      <c r="J17" s="525"/>
      <c r="K17" s="525" t="s">
        <v>162</v>
      </c>
      <c r="L17" s="534">
        <v>5618</v>
      </c>
      <c r="M17" s="661">
        <v>64.809329000000005</v>
      </c>
      <c r="N17" s="521"/>
    </row>
    <row r="18" spans="2:14" ht="14.25" customHeight="1" x14ac:dyDescent="0.25">
      <c r="B18" s="556">
        <v>14</v>
      </c>
      <c r="C18" s="549" t="s">
        <v>228</v>
      </c>
      <c r="D18" s="550" t="s">
        <v>227</v>
      </c>
      <c r="E18" s="550" t="s">
        <v>192</v>
      </c>
      <c r="F18" s="550" t="s">
        <v>78</v>
      </c>
      <c r="G18" s="550" t="s">
        <v>42</v>
      </c>
      <c r="H18" s="550" t="s">
        <v>90</v>
      </c>
      <c r="I18" s="655" t="s">
        <v>336</v>
      </c>
      <c r="J18" s="550"/>
      <c r="K18" s="550" t="s">
        <v>168</v>
      </c>
      <c r="L18" s="551">
        <v>5498</v>
      </c>
      <c r="M18" s="660">
        <v>66.005183000000002</v>
      </c>
      <c r="N18" s="521"/>
    </row>
    <row r="19" spans="2:14" ht="14.25" customHeight="1" x14ac:dyDescent="0.25">
      <c r="B19" s="557">
        <v>15</v>
      </c>
      <c r="C19" s="526" t="s">
        <v>234</v>
      </c>
      <c r="D19" s="525" t="s">
        <v>233</v>
      </c>
      <c r="E19" s="525" t="s">
        <v>192</v>
      </c>
      <c r="F19" s="525" t="s">
        <v>78</v>
      </c>
      <c r="G19" s="525" t="s">
        <v>42</v>
      </c>
      <c r="H19" s="525" t="s">
        <v>90</v>
      </c>
      <c r="I19" s="525" t="s">
        <v>336</v>
      </c>
      <c r="J19" s="525"/>
      <c r="K19" s="525" t="s">
        <v>167</v>
      </c>
      <c r="L19" s="534">
        <v>5486</v>
      </c>
      <c r="M19" s="661">
        <v>62.165011</v>
      </c>
      <c r="N19" s="521"/>
    </row>
    <row r="20" spans="2:14" ht="14.25" customHeight="1" x14ac:dyDescent="0.25">
      <c r="B20" s="556">
        <v>16</v>
      </c>
      <c r="C20" s="549" t="s">
        <v>236</v>
      </c>
      <c r="D20" s="550" t="s">
        <v>235</v>
      </c>
      <c r="E20" s="550" t="s">
        <v>190</v>
      </c>
      <c r="F20" s="550" t="s">
        <v>158</v>
      </c>
      <c r="G20" s="550" t="s">
        <v>42</v>
      </c>
      <c r="H20" s="550" t="s">
        <v>90</v>
      </c>
      <c r="I20" s="655"/>
      <c r="J20" s="550"/>
      <c r="K20" s="550" t="s">
        <v>161</v>
      </c>
      <c r="L20" s="551">
        <v>5448</v>
      </c>
      <c r="M20" s="660">
        <v>61.374569999999999</v>
      </c>
      <c r="N20" s="521"/>
    </row>
    <row r="21" spans="2:14" ht="14.25" customHeight="1" x14ac:dyDescent="0.25">
      <c r="B21" s="557">
        <v>17</v>
      </c>
      <c r="C21" s="526" t="s">
        <v>232</v>
      </c>
      <c r="D21" s="525" t="s">
        <v>170</v>
      </c>
      <c r="E21" s="525" t="s">
        <v>190</v>
      </c>
      <c r="F21" s="525" t="s">
        <v>158</v>
      </c>
      <c r="G21" s="525" t="s">
        <v>42</v>
      </c>
      <c r="H21" s="525" t="s">
        <v>90</v>
      </c>
      <c r="I21" s="525"/>
      <c r="J21" s="525"/>
      <c r="K21" s="525" t="s">
        <v>161</v>
      </c>
      <c r="L21" s="534">
        <v>5348</v>
      </c>
      <c r="M21" s="661">
        <v>63.305844999999998</v>
      </c>
      <c r="N21" s="521"/>
    </row>
    <row r="22" spans="2:14" ht="14.25" customHeight="1" x14ac:dyDescent="0.25">
      <c r="B22" s="556">
        <v>18</v>
      </c>
      <c r="C22" s="549" t="s">
        <v>258</v>
      </c>
      <c r="D22" s="550" t="s">
        <v>257</v>
      </c>
      <c r="E22" s="550" t="s">
        <v>192</v>
      </c>
      <c r="F22" s="550" t="s">
        <v>78</v>
      </c>
      <c r="G22" s="550" t="s">
        <v>42</v>
      </c>
      <c r="H22" s="550" t="s">
        <v>90</v>
      </c>
      <c r="I22" s="550" t="s">
        <v>335</v>
      </c>
      <c r="J22" s="550"/>
      <c r="K22" s="550" t="s">
        <v>167</v>
      </c>
      <c r="L22" s="551">
        <v>5279</v>
      </c>
      <c r="M22" s="660">
        <v>48.449705999999999</v>
      </c>
      <c r="N22" s="521"/>
    </row>
    <row r="23" spans="2:14" ht="14.25" customHeight="1" x14ac:dyDescent="0.25">
      <c r="B23" s="557">
        <v>19</v>
      </c>
      <c r="C23" s="526" t="s">
        <v>218</v>
      </c>
      <c r="D23" s="525" t="s">
        <v>217</v>
      </c>
      <c r="E23" s="525" t="s">
        <v>192</v>
      </c>
      <c r="F23" s="525" t="s">
        <v>158</v>
      </c>
      <c r="G23" s="525" t="s">
        <v>191</v>
      </c>
      <c r="H23" s="525" t="s">
        <v>90</v>
      </c>
      <c r="I23" s="525"/>
      <c r="J23" s="525"/>
      <c r="K23" s="525" t="s">
        <v>161</v>
      </c>
      <c r="L23" s="534">
        <v>5216</v>
      </c>
      <c r="M23" s="661">
        <v>76.255106999999995</v>
      </c>
      <c r="N23" s="521"/>
    </row>
    <row r="24" spans="2:14" ht="14.25" customHeight="1" thickBot="1" x14ac:dyDescent="0.3">
      <c r="B24" s="558">
        <v>20</v>
      </c>
      <c r="C24" s="562" t="s">
        <v>255</v>
      </c>
      <c r="D24" s="563" t="s">
        <v>169</v>
      </c>
      <c r="E24" s="563" t="s">
        <v>190</v>
      </c>
      <c r="F24" s="563" t="s">
        <v>78</v>
      </c>
      <c r="G24" s="563" t="s">
        <v>42</v>
      </c>
      <c r="H24" s="563" t="s">
        <v>90</v>
      </c>
      <c r="I24" s="657" t="s">
        <v>335</v>
      </c>
      <c r="J24" s="563"/>
      <c r="K24" s="563" t="s">
        <v>162</v>
      </c>
      <c r="L24" s="564">
        <v>4921</v>
      </c>
      <c r="M24" s="662">
        <v>50.298408000000002</v>
      </c>
      <c r="N24" s="521"/>
    </row>
    <row r="25" spans="2:14" ht="14.25" customHeight="1" x14ac:dyDescent="0.25">
      <c r="B25" s="555">
        <v>21</v>
      </c>
      <c r="C25" s="528" t="s">
        <v>226</v>
      </c>
      <c r="D25" s="529" t="s">
        <v>225</v>
      </c>
      <c r="E25" s="529" t="s">
        <v>190</v>
      </c>
      <c r="F25" s="529" t="s">
        <v>158</v>
      </c>
      <c r="G25" s="529" t="s">
        <v>147</v>
      </c>
      <c r="H25" s="529" t="s">
        <v>90</v>
      </c>
      <c r="I25" s="529"/>
      <c r="J25" s="529"/>
      <c r="K25" s="529" t="s">
        <v>161</v>
      </c>
      <c r="L25" s="542">
        <v>4906</v>
      </c>
      <c r="M25" s="663">
        <v>66.576926999999998</v>
      </c>
      <c r="N25" s="521"/>
    </row>
    <row r="26" spans="2:14" ht="14.25" customHeight="1" x14ac:dyDescent="0.25">
      <c r="B26" s="556">
        <v>22</v>
      </c>
      <c r="C26" s="549" t="s">
        <v>254</v>
      </c>
      <c r="D26" s="550" t="s">
        <v>253</v>
      </c>
      <c r="E26" s="550" t="s">
        <v>192</v>
      </c>
      <c r="F26" s="550" t="s">
        <v>158</v>
      </c>
      <c r="G26" s="550" t="s">
        <v>83</v>
      </c>
      <c r="H26" s="550" t="s">
        <v>90</v>
      </c>
      <c r="I26" s="655"/>
      <c r="J26" s="550"/>
      <c r="K26" s="550" t="s">
        <v>161</v>
      </c>
      <c r="L26" s="551">
        <v>4847</v>
      </c>
      <c r="M26" s="660">
        <v>50.968774000000003</v>
      </c>
      <c r="N26" s="521"/>
    </row>
    <row r="27" spans="2:14" ht="14.25" customHeight="1" x14ac:dyDescent="0.25">
      <c r="B27" s="557">
        <v>23</v>
      </c>
      <c r="C27" s="526" t="s">
        <v>238</v>
      </c>
      <c r="D27" s="525" t="s">
        <v>237</v>
      </c>
      <c r="E27" s="525" t="s">
        <v>192</v>
      </c>
      <c r="F27" s="525" t="s">
        <v>78</v>
      </c>
      <c r="G27" s="525" t="s">
        <v>42</v>
      </c>
      <c r="H27" s="525" t="s">
        <v>90</v>
      </c>
      <c r="I27" s="656" t="s">
        <v>336</v>
      </c>
      <c r="J27" s="525"/>
      <c r="K27" s="525" t="s">
        <v>239</v>
      </c>
      <c r="L27" s="534">
        <v>4800</v>
      </c>
      <c r="M27" s="661">
        <v>59.270189999999999</v>
      </c>
      <c r="N27" s="521"/>
    </row>
    <row r="28" spans="2:14" ht="14.25" customHeight="1" x14ac:dyDescent="0.25">
      <c r="B28" s="556">
        <v>24</v>
      </c>
      <c r="C28" s="549" t="s">
        <v>262</v>
      </c>
      <c r="D28" s="550" t="s">
        <v>261</v>
      </c>
      <c r="E28" s="550" t="s">
        <v>118</v>
      </c>
      <c r="F28" s="550" t="s">
        <v>78</v>
      </c>
      <c r="G28" s="550" t="s">
        <v>191</v>
      </c>
      <c r="H28" s="550" t="s">
        <v>90</v>
      </c>
      <c r="I28" s="550" t="s">
        <v>336</v>
      </c>
      <c r="J28" s="550"/>
      <c r="K28" s="550" t="s">
        <v>263</v>
      </c>
      <c r="L28" s="551">
        <v>4702</v>
      </c>
      <c r="M28" s="660">
        <v>47.6464</v>
      </c>
      <c r="N28" s="521"/>
    </row>
    <row r="29" spans="2:14" ht="14.25" customHeight="1" x14ac:dyDescent="0.25">
      <c r="B29" s="557">
        <v>25</v>
      </c>
      <c r="C29" s="526" t="s">
        <v>247</v>
      </c>
      <c r="D29" s="525" t="s">
        <v>246</v>
      </c>
      <c r="E29" s="525" t="s">
        <v>190</v>
      </c>
      <c r="F29" s="525" t="s">
        <v>158</v>
      </c>
      <c r="G29" s="525" t="s">
        <v>42</v>
      </c>
      <c r="H29" s="525" t="s">
        <v>90</v>
      </c>
      <c r="I29" s="525"/>
      <c r="J29" s="525"/>
      <c r="K29" s="525" t="s">
        <v>159</v>
      </c>
      <c r="L29" s="534">
        <v>4666</v>
      </c>
      <c r="M29" s="661">
        <v>52.780709999999999</v>
      </c>
      <c r="N29" s="521"/>
    </row>
    <row r="30" spans="2:14" ht="14.25" customHeight="1" x14ac:dyDescent="0.25">
      <c r="B30" s="556">
        <v>26</v>
      </c>
      <c r="C30" s="549" t="s">
        <v>230</v>
      </c>
      <c r="D30" s="550" t="s">
        <v>229</v>
      </c>
      <c r="E30" s="550" t="s">
        <v>192</v>
      </c>
      <c r="F30" s="550" t="s">
        <v>78</v>
      </c>
      <c r="G30" s="550" t="s">
        <v>42</v>
      </c>
      <c r="H30" s="550" t="s">
        <v>90</v>
      </c>
      <c r="I30" s="550" t="s">
        <v>335</v>
      </c>
      <c r="J30" s="550"/>
      <c r="K30" s="550" t="s">
        <v>168</v>
      </c>
      <c r="L30" s="551">
        <v>4664</v>
      </c>
      <c r="M30" s="660">
        <v>65.725290999999999</v>
      </c>
      <c r="N30" s="521"/>
    </row>
    <row r="31" spans="2:14" ht="14.25" customHeight="1" x14ac:dyDescent="0.25">
      <c r="B31" s="557">
        <v>27</v>
      </c>
      <c r="C31" s="526" t="s">
        <v>268</v>
      </c>
      <c r="D31" s="525" t="s">
        <v>267</v>
      </c>
      <c r="E31" s="525" t="s">
        <v>192</v>
      </c>
      <c r="F31" s="525" t="s">
        <v>78</v>
      </c>
      <c r="G31" s="525" t="s">
        <v>48</v>
      </c>
      <c r="H31" s="525" t="s">
        <v>90</v>
      </c>
      <c r="I31" s="525" t="s">
        <v>335</v>
      </c>
      <c r="J31" s="525"/>
      <c r="K31" s="525" t="s">
        <v>163</v>
      </c>
      <c r="L31" s="534">
        <v>4489</v>
      </c>
      <c r="M31" s="661">
        <v>44.581538000000002</v>
      </c>
      <c r="N31" s="521"/>
    </row>
    <row r="32" spans="2:14" ht="14.25" customHeight="1" x14ac:dyDescent="0.25">
      <c r="B32" s="556">
        <v>28</v>
      </c>
      <c r="C32" s="549" t="s">
        <v>277</v>
      </c>
      <c r="D32" s="550" t="s">
        <v>271</v>
      </c>
      <c r="E32" s="550" t="s">
        <v>190</v>
      </c>
      <c r="F32" s="550" t="s">
        <v>78</v>
      </c>
      <c r="G32" s="550" t="s">
        <v>42</v>
      </c>
      <c r="H32" s="550" t="s">
        <v>90</v>
      </c>
      <c r="I32" s="550" t="s">
        <v>335</v>
      </c>
      <c r="J32" s="550"/>
      <c r="K32" s="550" t="s">
        <v>166</v>
      </c>
      <c r="L32" s="551">
        <v>4481</v>
      </c>
      <c r="M32" s="660">
        <v>39.151392000000001</v>
      </c>
      <c r="N32" s="521"/>
    </row>
    <row r="33" spans="2:14" ht="14.25" customHeight="1" x14ac:dyDescent="0.25">
      <c r="B33" s="557">
        <v>29</v>
      </c>
      <c r="C33" s="526" t="s">
        <v>245</v>
      </c>
      <c r="D33" s="525" t="s">
        <v>244</v>
      </c>
      <c r="E33" s="525" t="s">
        <v>192</v>
      </c>
      <c r="F33" s="525" t="s">
        <v>158</v>
      </c>
      <c r="G33" s="525" t="s">
        <v>42</v>
      </c>
      <c r="H33" s="525" t="s">
        <v>90</v>
      </c>
      <c r="I33" s="525"/>
      <c r="J33" s="525"/>
      <c r="K33" s="525" t="s">
        <v>159</v>
      </c>
      <c r="L33" s="534">
        <v>4375</v>
      </c>
      <c r="M33" s="661">
        <v>56.942556000000003</v>
      </c>
      <c r="N33" s="521"/>
    </row>
    <row r="34" spans="2:14" ht="14.25" customHeight="1" thickBot="1" x14ac:dyDescent="0.3">
      <c r="B34" s="558">
        <v>30</v>
      </c>
      <c r="C34" s="562" t="s">
        <v>251</v>
      </c>
      <c r="D34" s="563" t="s">
        <v>250</v>
      </c>
      <c r="E34" s="563" t="s">
        <v>190</v>
      </c>
      <c r="F34" s="563" t="s">
        <v>174</v>
      </c>
      <c r="G34" s="563" t="s">
        <v>85</v>
      </c>
      <c r="H34" s="563" t="s">
        <v>90</v>
      </c>
      <c r="I34" s="563"/>
      <c r="J34" s="563"/>
      <c r="K34" s="563" t="s">
        <v>159</v>
      </c>
      <c r="L34" s="564">
        <v>4294</v>
      </c>
      <c r="M34" s="662">
        <v>52.350425000000001</v>
      </c>
      <c r="N34" s="521"/>
    </row>
    <row r="35" spans="2:14" ht="14.25" customHeight="1" x14ac:dyDescent="0.25">
      <c r="B35" s="555">
        <v>31</v>
      </c>
      <c r="C35" s="528" t="s">
        <v>256</v>
      </c>
      <c r="D35" s="529" t="s">
        <v>219</v>
      </c>
      <c r="E35" s="529" t="s">
        <v>192</v>
      </c>
      <c r="F35" s="529" t="s">
        <v>78</v>
      </c>
      <c r="G35" s="529" t="s">
        <v>42</v>
      </c>
      <c r="H35" s="529" t="s">
        <v>90</v>
      </c>
      <c r="I35" s="529" t="s">
        <v>335</v>
      </c>
      <c r="J35" s="529"/>
      <c r="K35" s="529" t="s">
        <v>166</v>
      </c>
      <c r="L35" s="542">
        <v>4241</v>
      </c>
      <c r="M35" s="663">
        <v>48.850684999999999</v>
      </c>
      <c r="N35" s="521"/>
    </row>
    <row r="36" spans="2:14" ht="14.25" customHeight="1" x14ac:dyDescent="0.25">
      <c r="B36" s="556">
        <v>32</v>
      </c>
      <c r="C36" s="549" t="s">
        <v>280</v>
      </c>
      <c r="D36" s="550" t="s">
        <v>279</v>
      </c>
      <c r="E36" s="550" t="s">
        <v>192</v>
      </c>
      <c r="F36" s="550" t="s">
        <v>78</v>
      </c>
      <c r="G36" s="550" t="s">
        <v>191</v>
      </c>
      <c r="H36" s="550" t="s">
        <v>90</v>
      </c>
      <c r="I36" s="550" t="s">
        <v>336</v>
      </c>
      <c r="J36" s="550"/>
      <c r="K36" s="550" t="s">
        <v>281</v>
      </c>
      <c r="L36" s="551">
        <v>4177</v>
      </c>
      <c r="M36" s="660">
        <v>31.549486000000002</v>
      </c>
      <c r="N36" s="521"/>
    </row>
    <row r="37" spans="2:14" ht="14.25" customHeight="1" x14ac:dyDescent="0.25">
      <c r="B37" s="557">
        <v>33</v>
      </c>
      <c r="C37" s="526" t="s">
        <v>249</v>
      </c>
      <c r="D37" s="525" t="s">
        <v>248</v>
      </c>
      <c r="E37" s="525" t="s">
        <v>192</v>
      </c>
      <c r="F37" s="525" t="s">
        <v>158</v>
      </c>
      <c r="G37" s="525" t="s">
        <v>83</v>
      </c>
      <c r="H37" s="525" t="s">
        <v>90</v>
      </c>
      <c r="I37" s="525"/>
      <c r="J37" s="525"/>
      <c r="K37" s="525" t="s">
        <v>198</v>
      </c>
      <c r="L37" s="534">
        <v>4156</v>
      </c>
      <c r="M37" s="661">
        <v>52.542963</v>
      </c>
      <c r="N37" s="521"/>
    </row>
    <row r="38" spans="2:14" ht="14.25" customHeight="1" x14ac:dyDescent="0.25">
      <c r="B38" s="556">
        <v>34</v>
      </c>
      <c r="C38" s="549" t="s">
        <v>260</v>
      </c>
      <c r="D38" s="550" t="s">
        <v>259</v>
      </c>
      <c r="E38" s="550" t="s">
        <v>192</v>
      </c>
      <c r="F38" s="550" t="s">
        <v>78</v>
      </c>
      <c r="G38" s="550" t="s">
        <v>42</v>
      </c>
      <c r="H38" s="550" t="s">
        <v>90</v>
      </c>
      <c r="I38" s="550" t="s">
        <v>335</v>
      </c>
      <c r="J38" s="550"/>
      <c r="K38" s="550" t="s">
        <v>162</v>
      </c>
      <c r="L38" s="551">
        <v>4125</v>
      </c>
      <c r="M38" s="660">
        <v>47.998812999999998</v>
      </c>
      <c r="N38" s="521"/>
    </row>
    <row r="39" spans="2:14" ht="14.25" customHeight="1" x14ac:dyDescent="0.25">
      <c r="B39" s="557">
        <v>35</v>
      </c>
      <c r="C39" s="526" t="s">
        <v>283</v>
      </c>
      <c r="D39" s="525" t="s">
        <v>282</v>
      </c>
      <c r="E39" s="525" t="s">
        <v>118</v>
      </c>
      <c r="F39" s="525" t="s">
        <v>78</v>
      </c>
      <c r="G39" s="525" t="s">
        <v>191</v>
      </c>
      <c r="H39" s="525" t="s">
        <v>90</v>
      </c>
      <c r="I39" s="656" t="s">
        <v>336</v>
      </c>
      <c r="J39" s="525"/>
      <c r="K39" s="525" t="s">
        <v>166</v>
      </c>
      <c r="L39" s="534">
        <v>4120</v>
      </c>
      <c r="M39" s="661">
        <v>34.069978999999996</v>
      </c>
      <c r="N39" s="521"/>
    </row>
    <row r="40" spans="2:14" ht="14.25" customHeight="1" x14ac:dyDescent="0.25">
      <c r="B40" s="556">
        <v>36</v>
      </c>
      <c r="C40" s="549" t="s">
        <v>272</v>
      </c>
      <c r="D40" s="550" t="s">
        <v>271</v>
      </c>
      <c r="E40" s="550" t="s">
        <v>190</v>
      </c>
      <c r="F40" s="550" t="s">
        <v>78</v>
      </c>
      <c r="G40" s="550" t="s">
        <v>42</v>
      </c>
      <c r="H40" s="550" t="s">
        <v>90</v>
      </c>
      <c r="I40" s="550" t="s">
        <v>335</v>
      </c>
      <c r="J40" s="550"/>
      <c r="K40" s="550" t="s">
        <v>166</v>
      </c>
      <c r="L40" s="551">
        <v>4114</v>
      </c>
      <c r="M40" s="660">
        <v>42.426443999999996</v>
      </c>
      <c r="N40" s="521"/>
    </row>
    <row r="41" spans="2:14" ht="14.25" customHeight="1" x14ac:dyDescent="0.25">
      <c r="B41" s="557">
        <v>37</v>
      </c>
      <c r="C41" s="526" t="s">
        <v>243</v>
      </c>
      <c r="D41" s="525" t="s">
        <v>242</v>
      </c>
      <c r="E41" s="525" t="s">
        <v>118</v>
      </c>
      <c r="F41" s="525" t="s">
        <v>158</v>
      </c>
      <c r="G41" s="525" t="s">
        <v>147</v>
      </c>
      <c r="H41" s="525" t="s">
        <v>90</v>
      </c>
      <c r="I41" s="525"/>
      <c r="J41" s="525"/>
      <c r="K41" s="525" t="s">
        <v>168</v>
      </c>
      <c r="L41" s="534">
        <v>4113</v>
      </c>
      <c r="M41" s="661">
        <v>57.209456000000003</v>
      </c>
      <c r="N41" s="521"/>
    </row>
    <row r="42" spans="2:14" ht="14.25" customHeight="1" x14ac:dyDescent="0.25">
      <c r="B42" s="556">
        <v>38</v>
      </c>
      <c r="C42" s="549" t="s">
        <v>224</v>
      </c>
      <c r="D42" s="550" t="s">
        <v>223</v>
      </c>
      <c r="E42" s="550" t="s">
        <v>190</v>
      </c>
      <c r="F42" s="550" t="s">
        <v>78</v>
      </c>
      <c r="G42" s="550" t="s">
        <v>42</v>
      </c>
      <c r="H42" s="550" t="s">
        <v>90</v>
      </c>
      <c r="I42" s="655" t="s">
        <v>336</v>
      </c>
      <c r="J42" s="550"/>
      <c r="K42" s="550" t="s">
        <v>198</v>
      </c>
      <c r="L42" s="551">
        <v>4058</v>
      </c>
      <c r="M42" s="660">
        <v>66.863922000000002</v>
      </c>
      <c r="N42" s="521"/>
    </row>
    <row r="43" spans="2:14" ht="14.25" customHeight="1" x14ac:dyDescent="0.25">
      <c r="B43" s="557">
        <v>39</v>
      </c>
      <c r="C43" s="526" t="s">
        <v>203</v>
      </c>
      <c r="D43" s="525" t="s">
        <v>202</v>
      </c>
      <c r="E43" s="525" t="s">
        <v>190</v>
      </c>
      <c r="F43" s="525" t="s">
        <v>78</v>
      </c>
      <c r="G43" s="525" t="s">
        <v>42</v>
      </c>
      <c r="H43" s="525" t="s">
        <v>90</v>
      </c>
      <c r="I43" s="525" t="s">
        <v>336</v>
      </c>
      <c r="J43" s="525"/>
      <c r="K43" s="525" t="s">
        <v>204</v>
      </c>
      <c r="L43" s="534">
        <v>4036</v>
      </c>
      <c r="M43" s="661">
        <v>91.994145000000003</v>
      </c>
      <c r="N43" s="521"/>
    </row>
    <row r="44" spans="2:14" ht="14.25" customHeight="1" thickBot="1" x14ac:dyDescent="0.3">
      <c r="B44" s="558">
        <v>40</v>
      </c>
      <c r="C44" s="562" t="s">
        <v>285</v>
      </c>
      <c r="D44" s="563" t="s">
        <v>284</v>
      </c>
      <c r="E44" s="563" t="s">
        <v>192</v>
      </c>
      <c r="F44" s="563" t="s">
        <v>78</v>
      </c>
      <c r="G44" s="563" t="s">
        <v>48</v>
      </c>
      <c r="H44" s="563" t="s">
        <v>90</v>
      </c>
      <c r="I44" s="563" t="s">
        <v>336</v>
      </c>
      <c r="J44" s="563"/>
      <c r="K44" s="563" t="s">
        <v>157</v>
      </c>
      <c r="L44" s="564">
        <v>4033</v>
      </c>
      <c r="M44" s="662">
        <v>16.549455999999999</v>
      </c>
      <c r="N44" s="521"/>
    </row>
    <row r="45" spans="2:14" ht="14.25" customHeight="1" x14ac:dyDescent="0.25">
      <c r="B45" s="555">
        <v>41</v>
      </c>
      <c r="C45" s="528" t="s">
        <v>252</v>
      </c>
      <c r="D45" s="529" t="s">
        <v>154</v>
      </c>
      <c r="E45" s="529" t="s">
        <v>118</v>
      </c>
      <c r="F45" s="529" t="s">
        <v>78</v>
      </c>
      <c r="G45" s="529" t="s">
        <v>42</v>
      </c>
      <c r="H45" s="529" t="s">
        <v>90</v>
      </c>
      <c r="I45" s="658" t="s">
        <v>335</v>
      </c>
      <c r="J45" s="529"/>
      <c r="K45" s="529" t="s">
        <v>155</v>
      </c>
      <c r="L45" s="542">
        <v>4029</v>
      </c>
      <c r="M45" s="663">
        <v>51.950398</v>
      </c>
      <c r="N45" s="521"/>
    </row>
    <row r="46" spans="2:14" ht="14.25" customHeight="1" x14ac:dyDescent="0.25">
      <c r="B46" s="556">
        <v>42</v>
      </c>
      <c r="C46" s="549" t="s">
        <v>287</v>
      </c>
      <c r="D46" s="550" t="s">
        <v>286</v>
      </c>
      <c r="E46" s="550" t="s">
        <v>192</v>
      </c>
      <c r="F46" s="550" t="s">
        <v>78</v>
      </c>
      <c r="G46" s="550" t="s">
        <v>48</v>
      </c>
      <c r="H46" s="550" t="s">
        <v>90</v>
      </c>
      <c r="I46" s="550" t="s">
        <v>336</v>
      </c>
      <c r="J46" s="550"/>
      <c r="K46" s="550" t="s">
        <v>288</v>
      </c>
      <c r="L46" s="551">
        <v>3953</v>
      </c>
      <c r="M46" s="660">
        <v>23.890180000000001</v>
      </c>
      <c r="N46" s="521"/>
    </row>
    <row r="47" spans="2:14" ht="14.25" customHeight="1" x14ac:dyDescent="0.25">
      <c r="B47" s="557">
        <v>43</v>
      </c>
      <c r="C47" s="526" t="s">
        <v>270</v>
      </c>
      <c r="D47" s="525" t="s">
        <v>269</v>
      </c>
      <c r="E47" s="525" t="s">
        <v>192</v>
      </c>
      <c r="F47" s="525" t="s">
        <v>78</v>
      </c>
      <c r="G47" s="525" t="s">
        <v>42</v>
      </c>
      <c r="H47" s="525" t="s">
        <v>90</v>
      </c>
      <c r="I47" s="525" t="s">
        <v>336</v>
      </c>
      <c r="J47" s="525"/>
      <c r="K47" s="525" t="s">
        <v>155</v>
      </c>
      <c r="L47" s="534">
        <v>3829</v>
      </c>
      <c r="M47" s="661">
        <v>43.180799</v>
      </c>
      <c r="N47" s="521"/>
    </row>
    <row r="48" spans="2:14" ht="14.25" customHeight="1" x14ac:dyDescent="0.25">
      <c r="B48" s="556">
        <v>44</v>
      </c>
      <c r="C48" s="549" t="s">
        <v>290</v>
      </c>
      <c r="D48" s="550" t="s">
        <v>289</v>
      </c>
      <c r="E48" s="550" t="s">
        <v>190</v>
      </c>
      <c r="F48" s="550" t="s">
        <v>78</v>
      </c>
      <c r="G48" s="550" t="s">
        <v>42</v>
      </c>
      <c r="H48" s="550" t="s">
        <v>90</v>
      </c>
      <c r="I48" s="550" t="s">
        <v>335</v>
      </c>
      <c r="J48" s="550"/>
      <c r="K48" s="550" t="s">
        <v>291</v>
      </c>
      <c r="L48" s="551">
        <v>3816</v>
      </c>
      <c r="M48" s="660">
        <v>23.376609999999999</v>
      </c>
      <c r="N48" s="521"/>
    </row>
    <row r="49" spans="2:14" ht="14.25" customHeight="1" x14ac:dyDescent="0.25">
      <c r="B49" s="557">
        <v>45</v>
      </c>
      <c r="C49" s="526" t="s">
        <v>276</v>
      </c>
      <c r="D49" s="525" t="s">
        <v>275</v>
      </c>
      <c r="E49" s="525" t="s">
        <v>190</v>
      </c>
      <c r="F49" s="525" t="s">
        <v>158</v>
      </c>
      <c r="G49" s="525" t="s">
        <v>191</v>
      </c>
      <c r="H49" s="525" t="s">
        <v>90</v>
      </c>
      <c r="I49" s="525"/>
      <c r="J49" s="525"/>
      <c r="K49" s="525" t="s">
        <v>168</v>
      </c>
      <c r="L49" s="534">
        <v>3728</v>
      </c>
      <c r="M49" s="661">
        <v>40.082560000000001</v>
      </c>
      <c r="N49" s="521"/>
    </row>
    <row r="50" spans="2:14" ht="14.25" customHeight="1" x14ac:dyDescent="0.25">
      <c r="B50" s="556">
        <v>46</v>
      </c>
      <c r="C50" s="549" t="s">
        <v>293</v>
      </c>
      <c r="D50" s="550" t="s">
        <v>292</v>
      </c>
      <c r="E50" s="550" t="s">
        <v>192</v>
      </c>
      <c r="F50" s="550" t="s">
        <v>174</v>
      </c>
      <c r="G50" s="550" t="s">
        <v>85</v>
      </c>
      <c r="H50" s="550" t="s">
        <v>90</v>
      </c>
      <c r="I50" s="550"/>
      <c r="J50" s="550"/>
      <c r="K50" s="550" t="s">
        <v>294</v>
      </c>
      <c r="L50" s="551">
        <v>3684</v>
      </c>
      <c r="M50" s="660">
        <v>16.655090999999999</v>
      </c>
      <c r="N50" s="521"/>
    </row>
    <row r="51" spans="2:14" ht="14.25" customHeight="1" x14ac:dyDescent="0.25">
      <c r="B51" s="557">
        <v>47</v>
      </c>
      <c r="C51" s="526" t="s">
        <v>274</v>
      </c>
      <c r="D51" s="525" t="s">
        <v>273</v>
      </c>
      <c r="E51" s="525" t="s">
        <v>190</v>
      </c>
      <c r="F51" s="525" t="s">
        <v>158</v>
      </c>
      <c r="G51" s="525" t="s">
        <v>83</v>
      </c>
      <c r="H51" s="525" t="s">
        <v>90</v>
      </c>
      <c r="I51" s="525"/>
      <c r="J51" s="525"/>
      <c r="K51" s="525" t="s">
        <v>168</v>
      </c>
      <c r="L51" s="534">
        <v>3678</v>
      </c>
      <c r="M51" s="661">
        <v>40.500576000000002</v>
      </c>
      <c r="N51" s="521"/>
    </row>
    <row r="52" spans="2:14" ht="14.25" customHeight="1" x14ac:dyDescent="0.25">
      <c r="B52" s="556">
        <v>48</v>
      </c>
      <c r="C52" s="549" t="s">
        <v>278</v>
      </c>
      <c r="D52" s="550" t="s">
        <v>223</v>
      </c>
      <c r="E52" s="550" t="s">
        <v>190</v>
      </c>
      <c r="F52" s="550" t="s">
        <v>78</v>
      </c>
      <c r="G52" s="550" t="s">
        <v>42</v>
      </c>
      <c r="H52" s="550" t="s">
        <v>90</v>
      </c>
      <c r="I52" s="655" t="s">
        <v>336</v>
      </c>
      <c r="J52" s="550"/>
      <c r="K52" s="550" t="s">
        <v>198</v>
      </c>
      <c r="L52" s="551">
        <v>3387</v>
      </c>
      <c r="M52" s="660">
        <v>36.159461999999998</v>
      </c>
      <c r="N52" s="521"/>
    </row>
    <row r="53" spans="2:14" ht="14.25" customHeight="1" x14ac:dyDescent="0.25">
      <c r="B53" s="557">
        <v>49</v>
      </c>
      <c r="C53" s="526" t="s">
        <v>295</v>
      </c>
      <c r="D53" s="525" t="s">
        <v>286</v>
      </c>
      <c r="E53" s="525" t="s">
        <v>192</v>
      </c>
      <c r="F53" s="525" t="s">
        <v>78</v>
      </c>
      <c r="G53" s="525" t="s">
        <v>48</v>
      </c>
      <c r="H53" s="525" t="s">
        <v>90</v>
      </c>
      <c r="I53" s="525" t="s">
        <v>336</v>
      </c>
      <c r="J53" s="525"/>
      <c r="K53" s="525" t="s">
        <v>296</v>
      </c>
      <c r="L53" s="534">
        <v>3385</v>
      </c>
      <c r="M53" s="661">
        <v>11.287587</v>
      </c>
      <c r="N53" s="521"/>
    </row>
    <row r="54" spans="2:14" ht="14.25" customHeight="1" thickBot="1" x14ac:dyDescent="0.3">
      <c r="B54" s="558">
        <v>50</v>
      </c>
      <c r="C54" s="559"/>
      <c r="D54" s="560"/>
      <c r="E54" s="560"/>
      <c r="F54" s="560"/>
      <c r="G54" s="560"/>
      <c r="H54" s="560"/>
      <c r="I54" s="560"/>
      <c r="J54" s="560"/>
      <c r="K54" s="560"/>
      <c r="L54" s="561"/>
      <c r="M54" s="664">
        <v>0</v>
      </c>
      <c r="N54" s="521"/>
    </row>
    <row r="55" spans="2:14" ht="16.5" x14ac:dyDescent="0.3">
      <c r="B55" s="543"/>
    </row>
    <row r="56" spans="2:14" ht="13.5" x14ac:dyDescent="0.25">
      <c r="B56" s="518"/>
      <c r="L56" s="544"/>
      <c r="M56" s="665"/>
      <c r="N56" s="545"/>
    </row>
    <row r="57" spans="2:14" ht="13.5" x14ac:dyDescent="0.25">
      <c r="B57" s="518"/>
      <c r="L57" s="544"/>
      <c r="M57" s="665"/>
    </row>
    <row r="58" spans="2:14" ht="16.5" x14ac:dyDescent="0.3">
      <c r="B58" s="546"/>
      <c r="L58" s="547"/>
      <c r="M58" s="665"/>
    </row>
    <row r="59" spans="2:14" ht="16.5" x14ac:dyDescent="0.3">
      <c r="B59" s="546"/>
      <c r="L59" s="527"/>
    </row>
    <row r="60" spans="2:14" s="518" customFormat="1" ht="13.5" x14ac:dyDescent="0.25">
      <c r="M60" s="666"/>
    </row>
    <row r="61" spans="2:14" s="518" customFormat="1" ht="13.5" x14ac:dyDescent="0.25">
      <c r="M61" s="666"/>
    </row>
    <row r="62" spans="2:14" s="518" customFormat="1" ht="13.5" x14ac:dyDescent="0.25">
      <c r="M62" s="666"/>
    </row>
    <row r="63" spans="2:14" s="518" customFormat="1" ht="13.5" x14ac:dyDescent="0.25">
      <c r="M63" s="666"/>
    </row>
    <row r="64" spans="2:14" s="518" customFormat="1" ht="13.5" x14ac:dyDescent="0.25">
      <c r="M64" s="666"/>
    </row>
    <row r="65" spans="2:13" s="518" customFormat="1" ht="13.5" x14ac:dyDescent="0.25">
      <c r="M65" s="666"/>
    </row>
    <row r="66" spans="2:13" ht="13.5" x14ac:dyDescent="0.25">
      <c r="B66" s="2"/>
    </row>
    <row r="67" spans="2:13" ht="13.5" x14ac:dyDescent="0.25">
      <c r="B67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D9879-2C0C-4840-9DFA-1C0B4418A79F}">
  <dimension ref="A3:AP86"/>
  <sheetViews>
    <sheetView showGridLines="0" topLeftCell="A2" zoomScale="85" zoomScaleNormal="85" workbookViewId="0">
      <selection activeCell="A2" sqref="A2"/>
    </sheetView>
  </sheetViews>
  <sheetFormatPr baseColWidth="10" defaultRowHeight="15" x14ac:dyDescent="0.25"/>
  <cols>
    <col min="1" max="1" width="7.42578125" customWidth="1"/>
    <col min="2" max="2" width="24.140625" bestFit="1" customWidth="1"/>
    <col min="3" max="3" width="21" bestFit="1" customWidth="1"/>
    <col min="4" max="42" width="7.28515625" customWidth="1"/>
  </cols>
  <sheetData>
    <row r="3" spans="1:42" ht="23.25" customHeight="1" thickBot="1" x14ac:dyDescent="0.3">
      <c r="A3" s="667"/>
      <c r="B3" s="2"/>
      <c r="C3" s="61"/>
      <c r="D3" s="1006" t="s">
        <v>343</v>
      </c>
      <c r="E3" s="981"/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  <c r="S3" s="981"/>
      <c r="T3" s="981"/>
      <c r="U3" s="981"/>
      <c r="V3" s="981"/>
      <c r="W3" s="981"/>
      <c r="X3" s="981"/>
      <c r="Y3" s="981"/>
      <c r="Z3" s="981"/>
      <c r="AA3" s="981"/>
      <c r="AB3" s="981"/>
      <c r="AC3" s="981"/>
      <c r="AD3" s="981"/>
      <c r="AE3" s="981"/>
      <c r="AF3" s="981"/>
      <c r="AG3" s="981"/>
      <c r="AH3" s="981"/>
      <c r="AI3" s="981"/>
      <c r="AJ3" s="981"/>
      <c r="AK3" s="981"/>
      <c r="AL3" s="981"/>
      <c r="AM3" s="981"/>
      <c r="AN3" s="981"/>
      <c r="AO3" s="981"/>
      <c r="AP3" s="1007"/>
    </row>
    <row r="4" spans="1:42" ht="57" customHeight="1" thickBot="1" x14ac:dyDescent="0.3">
      <c r="A4" s="667"/>
      <c r="B4" s="2"/>
      <c r="C4" s="61"/>
      <c r="D4" s="1013" t="s">
        <v>177</v>
      </c>
      <c r="E4" s="1014"/>
      <c r="F4" s="1015"/>
      <c r="G4" s="1014" t="s">
        <v>83</v>
      </c>
      <c r="H4" s="1014"/>
      <c r="I4" s="1014"/>
      <c r="J4" s="1013" t="s">
        <v>45</v>
      </c>
      <c r="K4" s="1014"/>
      <c r="L4" s="1015"/>
      <c r="M4" s="1014" t="s">
        <v>85</v>
      </c>
      <c r="N4" s="1014"/>
      <c r="O4" s="1014"/>
      <c r="P4" s="1013" t="s">
        <v>297</v>
      </c>
      <c r="Q4" s="1014"/>
      <c r="R4" s="1015"/>
      <c r="S4" s="1014" t="s">
        <v>298</v>
      </c>
      <c r="T4" s="1014"/>
      <c r="U4" s="1014"/>
      <c r="V4" s="1013" t="s">
        <v>299</v>
      </c>
      <c r="W4" s="1014"/>
      <c r="X4" s="1015"/>
      <c r="Y4" s="1014" t="s">
        <v>300</v>
      </c>
      <c r="Z4" s="1014"/>
      <c r="AA4" s="1014"/>
      <c r="AB4" s="1013" t="s">
        <v>123</v>
      </c>
      <c r="AC4" s="1014"/>
      <c r="AD4" s="1015"/>
      <c r="AE4" s="1014" t="s">
        <v>48</v>
      </c>
      <c r="AF4" s="1014"/>
      <c r="AG4" s="1014"/>
      <c r="AH4" s="1013" t="s">
        <v>89</v>
      </c>
      <c r="AI4" s="1014"/>
      <c r="AJ4" s="1015"/>
      <c r="AK4" s="1013" t="s">
        <v>147</v>
      </c>
      <c r="AL4" s="1014"/>
      <c r="AM4" s="1015"/>
      <c r="AN4" s="1014" t="s">
        <v>42</v>
      </c>
      <c r="AO4" s="1014"/>
      <c r="AP4" s="1015"/>
    </row>
    <row r="5" spans="1:42" ht="67.5" customHeight="1" thickBot="1" x14ac:dyDescent="0.3">
      <c r="B5" s="2"/>
      <c r="C5" s="62"/>
      <c r="D5" s="676" t="s">
        <v>78</v>
      </c>
      <c r="E5" s="677" t="s">
        <v>80</v>
      </c>
      <c r="F5" s="678" t="s">
        <v>79</v>
      </c>
      <c r="G5" s="679" t="s">
        <v>78</v>
      </c>
      <c r="H5" s="674" t="s">
        <v>80</v>
      </c>
      <c r="I5" s="680" t="s">
        <v>79</v>
      </c>
      <c r="J5" s="673" t="s">
        <v>78</v>
      </c>
      <c r="K5" s="674" t="s">
        <v>80</v>
      </c>
      <c r="L5" s="680" t="s">
        <v>79</v>
      </c>
      <c r="M5" s="673" t="s">
        <v>78</v>
      </c>
      <c r="N5" s="674" t="s">
        <v>80</v>
      </c>
      <c r="O5" s="680" t="s">
        <v>79</v>
      </c>
      <c r="P5" s="673" t="s">
        <v>78</v>
      </c>
      <c r="Q5" s="674" t="s">
        <v>80</v>
      </c>
      <c r="R5" s="680" t="s">
        <v>79</v>
      </c>
      <c r="S5" s="673" t="s">
        <v>78</v>
      </c>
      <c r="T5" s="674" t="s">
        <v>80</v>
      </c>
      <c r="U5" s="681" t="s">
        <v>79</v>
      </c>
      <c r="V5" s="682" t="s">
        <v>78</v>
      </c>
      <c r="W5" s="674" t="s">
        <v>80</v>
      </c>
      <c r="X5" s="680" t="s">
        <v>79</v>
      </c>
      <c r="Y5" s="673" t="s">
        <v>78</v>
      </c>
      <c r="Z5" s="674" t="s">
        <v>80</v>
      </c>
      <c r="AA5" s="680" t="s">
        <v>79</v>
      </c>
      <c r="AB5" s="673" t="s">
        <v>78</v>
      </c>
      <c r="AC5" s="674" t="s">
        <v>80</v>
      </c>
      <c r="AD5" s="681" t="s">
        <v>79</v>
      </c>
      <c r="AE5" s="682" t="s">
        <v>78</v>
      </c>
      <c r="AF5" s="674" t="s">
        <v>80</v>
      </c>
      <c r="AG5" s="681" t="s">
        <v>79</v>
      </c>
      <c r="AH5" s="682" t="s">
        <v>78</v>
      </c>
      <c r="AI5" s="674" t="s">
        <v>80</v>
      </c>
      <c r="AJ5" s="680" t="s">
        <v>79</v>
      </c>
      <c r="AK5" s="673" t="s">
        <v>78</v>
      </c>
      <c r="AL5" s="674" t="s">
        <v>80</v>
      </c>
      <c r="AM5" s="680" t="s">
        <v>79</v>
      </c>
      <c r="AN5" s="673" t="s">
        <v>78</v>
      </c>
      <c r="AO5" s="674" t="s">
        <v>80</v>
      </c>
      <c r="AP5" s="675" t="s">
        <v>79</v>
      </c>
    </row>
    <row r="6" spans="1:42" ht="15" customHeight="1" x14ac:dyDescent="0.25">
      <c r="B6" s="950" t="s">
        <v>175</v>
      </c>
      <c r="C6" s="668" t="s">
        <v>4</v>
      </c>
      <c r="D6" s="824" t="s">
        <v>114</v>
      </c>
      <c r="E6" s="824" t="s">
        <v>114</v>
      </c>
      <c r="F6" s="825" t="s">
        <v>114</v>
      </c>
      <c r="G6" s="826" t="s">
        <v>114</v>
      </c>
      <c r="H6" s="824" t="s">
        <v>114</v>
      </c>
      <c r="I6" s="825" t="s">
        <v>114</v>
      </c>
      <c r="J6" s="826" t="s">
        <v>114</v>
      </c>
      <c r="K6" s="824" t="s">
        <v>114</v>
      </c>
      <c r="L6" s="825" t="s">
        <v>114</v>
      </c>
      <c r="M6" s="826" t="s">
        <v>114</v>
      </c>
      <c r="N6" s="824" t="s">
        <v>114</v>
      </c>
      <c r="O6" s="825" t="s">
        <v>114</v>
      </c>
      <c r="P6" s="826" t="s">
        <v>114</v>
      </c>
      <c r="Q6" s="824" t="s">
        <v>114</v>
      </c>
      <c r="R6" s="825" t="s">
        <v>114</v>
      </c>
      <c r="S6" s="826" t="s">
        <v>114</v>
      </c>
      <c r="T6" s="824" t="s">
        <v>114</v>
      </c>
      <c r="U6" s="825" t="s">
        <v>114</v>
      </c>
      <c r="V6" s="826" t="s">
        <v>114</v>
      </c>
      <c r="W6" s="824" t="s">
        <v>114</v>
      </c>
      <c r="X6" s="825" t="s">
        <v>114</v>
      </c>
      <c r="Y6" s="826" t="s">
        <v>114</v>
      </c>
      <c r="Z6" s="824" t="s">
        <v>114</v>
      </c>
      <c r="AA6" s="825" t="s">
        <v>114</v>
      </c>
      <c r="AB6" s="826" t="s">
        <v>114</v>
      </c>
      <c r="AC6" s="824" t="s">
        <v>114</v>
      </c>
      <c r="AD6" s="825" t="s">
        <v>114</v>
      </c>
      <c r="AE6" s="826" t="s">
        <v>114</v>
      </c>
      <c r="AF6" s="824" t="s">
        <v>114</v>
      </c>
      <c r="AG6" s="825" t="s">
        <v>114</v>
      </c>
      <c r="AH6" s="826" t="s">
        <v>114</v>
      </c>
      <c r="AI6" s="824" t="s">
        <v>114</v>
      </c>
      <c r="AJ6" s="825" t="s">
        <v>114</v>
      </c>
      <c r="AK6" s="826" t="s">
        <v>114</v>
      </c>
      <c r="AL6" s="824" t="s">
        <v>114</v>
      </c>
      <c r="AM6" s="825" t="s">
        <v>114</v>
      </c>
      <c r="AN6" s="826">
        <v>1</v>
      </c>
      <c r="AO6" s="824">
        <v>0</v>
      </c>
      <c r="AP6" s="825">
        <v>0</v>
      </c>
    </row>
    <row r="7" spans="1:42" ht="15" customHeight="1" x14ac:dyDescent="0.25">
      <c r="B7" s="948"/>
      <c r="C7" s="669" t="s">
        <v>5</v>
      </c>
      <c r="D7" s="827" t="s">
        <v>114</v>
      </c>
      <c r="E7" s="827" t="s">
        <v>114</v>
      </c>
      <c r="F7" s="828" t="s">
        <v>114</v>
      </c>
      <c r="G7" s="829" t="s">
        <v>114</v>
      </c>
      <c r="H7" s="827" t="s">
        <v>114</v>
      </c>
      <c r="I7" s="828" t="s">
        <v>114</v>
      </c>
      <c r="J7" s="829" t="s">
        <v>114</v>
      </c>
      <c r="K7" s="827" t="s">
        <v>114</v>
      </c>
      <c r="L7" s="828" t="s">
        <v>114</v>
      </c>
      <c r="M7" s="829" t="s">
        <v>114</v>
      </c>
      <c r="N7" s="827" t="s">
        <v>114</v>
      </c>
      <c r="O7" s="828" t="s">
        <v>114</v>
      </c>
      <c r="P7" s="829" t="s">
        <v>114</v>
      </c>
      <c r="Q7" s="827" t="s">
        <v>114</v>
      </c>
      <c r="R7" s="828" t="s">
        <v>114</v>
      </c>
      <c r="S7" s="829" t="s">
        <v>114</v>
      </c>
      <c r="T7" s="827" t="s">
        <v>114</v>
      </c>
      <c r="U7" s="828" t="s">
        <v>114</v>
      </c>
      <c r="V7" s="829" t="s">
        <v>114</v>
      </c>
      <c r="W7" s="827" t="s">
        <v>114</v>
      </c>
      <c r="X7" s="828" t="s">
        <v>114</v>
      </c>
      <c r="Y7" s="829" t="s">
        <v>114</v>
      </c>
      <c r="Z7" s="827" t="s">
        <v>114</v>
      </c>
      <c r="AA7" s="828" t="s">
        <v>114</v>
      </c>
      <c r="AB7" s="829" t="s">
        <v>114</v>
      </c>
      <c r="AC7" s="827" t="s">
        <v>114</v>
      </c>
      <c r="AD7" s="828" t="s">
        <v>114</v>
      </c>
      <c r="AE7" s="829">
        <v>1</v>
      </c>
      <c r="AF7" s="827">
        <v>0</v>
      </c>
      <c r="AG7" s="828">
        <v>0</v>
      </c>
      <c r="AH7" s="829" t="s">
        <v>114</v>
      </c>
      <c r="AI7" s="827" t="s">
        <v>114</v>
      </c>
      <c r="AJ7" s="828" t="s">
        <v>114</v>
      </c>
      <c r="AK7" s="829" t="s">
        <v>114</v>
      </c>
      <c r="AL7" s="827" t="s">
        <v>114</v>
      </c>
      <c r="AM7" s="828" t="s">
        <v>114</v>
      </c>
      <c r="AN7" s="829">
        <v>0.875</v>
      </c>
      <c r="AO7" s="827">
        <v>0.125</v>
      </c>
      <c r="AP7" s="828">
        <v>0</v>
      </c>
    </row>
    <row r="8" spans="1:42" x14ac:dyDescent="0.25">
      <c r="B8" s="948"/>
      <c r="C8" s="670" t="s">
        <v>6</v>
      </c>
      <c r="D8" s="830" t="s">
        <v>114</v>
      </c>
      <c r="E8" s="830" t="s">
        <v>114</v>
      </c>
      <c r="F8" s="831" t="s">
        <v>114</v>
      </c>
      <c r="G8" s="832">
        <v>0</v>
      </c>
      <c r="H8" s="830">
        <v>1</v>
      </c>
      <c r="I8" s="831">
        <v>0</v>
      </c>
      <c r="J8" s="832" t="s">
        <v>114</v>
      </c>
      <c r="K8" s="830" t="s">
        <v>114</v>
      </c>
      <c r="L8" s="831" t="s">
        <v>114</v>
      </c>
      <c r="M8" s="832" t="s">
        <v>114</v>
      </c>
      <c r="N8" s="830" t="s">
        <v>114</v>
      </c>
      <c r="O8" s="831" t="s">
        <v>114</v>
      </c>
      <c r="P8" s="832" t="s">
        <v>114</v>
      </c>
      <c r="Q8" s="830" t="s">
        <v>114</v>
      </c>
      <c r="R8" s="831" t="s">
        <v>114</v>
      </c>
      <c r="S8" s="832" t="s">
        <v>114</v>
      </c>
      <c r="T8" s="830" t="s">
        <v>114</v>
      </c>
      <c r="U8" s="831" t="s">
        <v>114</v>
      </c>
      <c r="V8" s="832" t="s">
        <v>114</v>
      </c>
      <c r="W8" s="830" t="s">
        <v>114</v>
      </c>
      <c r="X8" s="831" t="s">
        <v>114</v>
      </c>
      <c r="Y8" s="832">
        <v>0</v>
      </c>
      <c r="Z8" s="830">
        <v>1</v>
      </c>
      <c r="AA8" s="831">
        <v>0</v>
      </c>
      <c r="AB8" s="832" t="s">
        <v>114</v>
      </c>
      <c r="AC8" s="830" t="s">
        <v>114</v>
      </c>
      <c r="AD8" s="831" t="s">
        <v>114</v>
      </c>
      <c r="AE8" s="832">
        <v>1</v>
      </c>
      <c r="AF8" s="830">
        <v>0</v>
      </c>
      <c r="AG8" s="831">
        <v>0</v>
      </c>
      <c r="AH8" s="832" t="s">
        <v>114</v>
      </c>
      <c r="AI8" s="830" t="s">
        <v>114</v>
      </c>
      <c r="AJ8" s="831" t="s">
        <v>114</v>
      </c>
      <c r="AK8" s="832">
        <v>1</v>
      </c>
      <c r="AL8" s="830">
        <v>0</v>
      </c>
      <c r="AM8" s="831">
        <v>0</v>
      </c>
      <c r="AN8" s="832">
        <v>0.93023255813953487</v>
      </c>
      <c r="AO8" s="830">
        <v>6.9767441860465115E-2</v>
      </c>
      <c r="AP8" s="831">
        <v>0</v>
      </c>
    </row>
    <row r="9" spans="1:42" ht="15" customHeight="1" x14ac:dyDescent="0.25">
      <c r="B9" s="948"/>
      <c r="C9" s="669" t="s">
        <v>43</v>
      </c>
      <c r="D9" s="827" t="s">
        <v>114</v>
      </c>
      <c r="E9" s="827" t="s">
        <v>114</v>
      </c>
      <c r="F9" s="828" t="s">
        <v>114</v>
      </c>
      <c r="G9" s="829" t="s">
        <v>114</v>
      </c>
      <c r="H9" s="827" t="s">
        <v>114</v>
      </c>
      <c r="I9" s="828" t="s">
        <v>114</v>
      </c>
      <c r="J9" s="829" t="s">
        <v>114</v>
      </c>
      <c r="K9" s="827" t="s">
        <v>114</v>
      </c>
      <c r="L9" s="828" t="s">
        <v>114</v>
      </c>
      <c r="M9" s="829" t="s">
        <v>114</v>
      </c>
      <c r="N9" s="827" t="s">
        <v>114</v>
      </c>
      <c r="O9" s="828" t="s">
        <v>114</v>
      </c>
      <c r="P9" s="829" t="s">
        <v>114</v>
      </c>
      <c r="Q9" s="827" t="s">
        <v>114</v>
      </c>
      <c r="R9" s="828" t="s">
        <v>114</v>
      </c>
      <c r="S9" s="829" t="s">
        <v>114</v>
      </c>
      <c r="T9" s="827" t="s">
        <v>114</v>
      </c>
      <c r="U9" s="828" t="s">
        <v>114</v>
      </c>
      <c r="V9" s="829" t="s">
        <v>114</v>
      </c>
      <c r="W9" s="827" t="s">
        <v>114</v>
      </c>
      <c r="X9" s="828" t="s">
        <v>114</v>
      </c>
      <c r="Y9" s="829" t="s">
        <v>114</v>
      </c>
      <c r="Z9" s="827" t="s">
        <v>114</v>
      </c>
      <c r="AA9" s="828" t="s">
        <v>114</v>
      </c>
      <c r="AB9" s="829" t="s">
        <v>114</v>
      </c>
      <c r="AC9" s="827" t="s">
        <v>114</v>
      </c>
      <c r="AD9" s="828" t="s">
        <v>114</v>
      </c>
      <c r="AE9" s="829" t="s">
        <v>114</v>
      </c>
      <c r="AF9" s="827" t="s">
        <v>114</v>
      </c>
      <c r="AG9" s="828" t="s">
        <v>114</v>
      </c>
      <c r="AH9" s="829" t="s">
        <v>114</v>
      </c>
      <c r="AI9" s="827" t="s">
        <v>114</v>
      </c>
      <c r="AJ9" s="828" t="s">
        <v>114</v>
      </c>
      <c r="AK9" s="829" t="s">
        <v>114</v>
      </c>
      <c r="AL9" s="827" t="s">
        <v>114</v>
      </c>
      <c r="AM9" s="828" t="s">
        <v>114</v>
      </c>
      <c r="AN9" s="829" t="s">
        <v>114</v>
      </c>
      <c r="AO9" s="827" t="s">
        <v>114</v>
      </c>
      <c r="AP9" s="828" t="s">
        <v>114</v>
      </c>
    </row>
    <row r="10" spans="1:42" x14ac:dyDescent="0.25">
      <c r="B10" s="948"/>
      <c r="C10" s="670" t="s">
        <v>8</v>
      </c>
      <c r="D10" s="830" t="s">
        <v>114</v>
      </c>
      <c r="E10" s="830" t="s">
        <v>114</v>
      </c>
      <c r="F10" s="831" t="s">
        <v>114</v>
      </c>
      <c r="G10" s="832" t="s">
        <v>114</v>
      </c>
      <c r="H10" s="830" t="s">
        <v>114</v>
      </c>
      <c r="I10" s="831" t="s">
        <v>114</v>
      </c>
      <c r="J10" s="832" t="s">
        <v>114</v>
      </c>
      <c r="K10" s="830" t="s">
        <v>114</v>
      </c>
      <c r="L10" s="831" t="s">
        <v>114</v>
      </c>
      <c r="M10" s="832" t="s">
        <v>114</v>
      </c>
      <c r="N10" s="830" t="s">
        <v>114</v>
      </c>
      <c r="O10" s="831" t="s">
        <v>114</v>
      </c>
      <c r="P10" s="832" t="s">
        <v>114</v>
      </c>
      <c r="Q10" s="830" t="s">
        <v>114</v>
      </c>
      <c r="R10" s="831" t="s">
        <v>114</v>
      </c>
      <c r="S10" s="832" t="s">
        <v>114</v>
      </c>
      <c r="T10" s="830" t="s">
        <v>114</v>
      </c>
      <c r="U10" s="831" t="s">
        <v>114</v>
      </c>
      <c r="V10" s="832" t="s">
        <v>114</v>
      </c>
      <c r="W10" s="830" t="s">
        <v>114</v>
      </c>
      <c r="X10" s="831" t="s">
        <v>114</v>
      </c>
      <c r="Y10" s="832" t="s">
        <v>114</v>
      </c>
      <c r="Z10" s="830" t="s">
        <v>114</v>
      </c>
      <c r="AA10" s="831" t="s">
        <v>114</v>
      </c>
      <c r="AB10" s="832" t="s">
        <v>114</v>
      </c>
      <c r="AC10" s="830" t="s">
        <v>114</v>
      </c>
      <c r="AD10" s="831" t="s">
        <v>114</v>
      </c>
      <c r="AE10" s="832" t="s">
        <v>114</v>
      </c>
      <c r="AF10" s="830" t="s">
        <v>114</v>
      </c>
      <c r="AG10" s="831" t="s">
        <v>114</v>
      </c>
      <c r="AH10" s="832" t="s">
        <v>114</v>
      </c>
      <c r="AI10" s="830" t="s">
        <v>114</v>
      </c>
      <c r="AJ10" s="831" t="s">
        <v>114</v>
      </c>
      <c r="AK10" s="832" t="s">
        <v>114</v>
      </c>
      <c r="AL10" s="830" t="s">
        <v>114</v>
      </c>
      <c r="AM10" s="831" t="s">
        <v>114</v>
      </c>
      <c r="AN10" s="832" t="s">
        <v>114</v>
      </c>
      <c r="AO10" s="830" t="s">
        <v>114</v>
      </c>
      <c r="AP10" s="831" t="s">
        <v>114</v>
      </c>
    </row>
    <row r="11" spans="1:42" x14ac:dyDescent="0.25">
      <c r="B11" s="948"/>
      <c r="C11" s="669" t="s">
        <v>9</v>
      </c>
      <c r="D11" s="827">
        <v>0.5</v>
      </c>
      <c r="E11" s="827">
        <v>0.5</v>
      </c>
      <c r="F11" s="828">
        <v>0</v>
      </c>
      <c r="G11" s="829">
        <v>0.13235294117647059</v>
      </c>
      <c r="H11" s="827">
        <v>0.80882352941176472</v>
      </c>
      <c r="I11" s="828">
        <v>5.8823529411764705E-2</v>
      </c>
      <c r="J11" s="829">
        <v>0.25</v>
      </c>
      <c r="K11" s="827">
        <v>0.75</v>
      </c>
      <c r="L11" s="828">
        <v>0</v>
      </c>
      <c r="M11" s="829">
        <v>0</v>
      </c>
      <c r="N11" s="827">
        <v>1</v>
      </c>
      <c r="O11" s="828">
        <v>0</v>
      </c>
      <c r="P11" s="829" t="s">
        <v>114</v>
      </c>
      <c r="Q11" s="827" t="s">
        <v>114</v>
      </c>
      <c r="R11" s="828" t="s">
        <v>114</v>
      </c>
      <c r="S11" s="829" t="s">
        <v>114</v>
      </c>
      <c r="T11" s="827" t="s">
        <v>114</v>
      </c>
      <c r="U11" s="828" t="s">
        <v>114</v>
      </c>
      <c r="V11" s="829" t="s">
        <v>114</v>
      </c>
      <c r="W11" s="827" t="s">
        <v>114</v>
      </c>
      <c r="X11" s="828" t="s">
        <v>114</v>
      </c>
      <c r="Y11" s="829">
        <v>0.4</v>
      </c>
      <c r="Z11" s="827">
        <v>0.6</v>
      </c>
      <c r="AA11" s="828">
        <v>0</v>
      </c>
      <c r="AB11" s="829">
        <v>0.30827067669172931</v>
      </c>
      <c r="AC11" s="827">
        <v>0.69172932330827064</v>
      </c>
      <c r="AD11" s="828">
        <v>0</v>
      </c>
      <c r="AE11" s="829">
        <v>0.90666666666666662</v>
      </c>
      <c r="AF11" s="827">
        <v>0.08</v>
      </c>
      <c r="AG11" s="828">
        <v>1.3333333333333334E-2</v>
      </c>
      <c r="AH11" s="829">
        <v>0.38461538461538464</v>
      </c>
      <c r="AI11" s="827">
        <v>0.61538461538461542</v>
      </c>
      <c r="AJ11" s="828">
        <v>0</v>
      </c>
      <c r="AK11" s="829">
        <v>0.30158730158730157</v>
      </c>
      <c r="AL11" s="827">
        <v>0.69841269841269837</v>
      </c>
      <c r="AM11" s="828">
        <v>0</v>
      </c>
      <c r="AN11" s="829">
        <v>0.71668137687555167</v>
      </c>
      <c r="AO11" s="827">
        <v>0.28331862312444839</v>
      </c>
      <c r="AP11" s="828">
        <v>0</v>
      </c>
    </row>
    <row r="12" spans="1:42" x14ac:dyDescent="0.25">
      <c r="B12" s="948"/>
      <c r="C12" s="670" t="s">
        <v>10</v>
      </c>
      <c r="D12" s="830" t="s">
        <v>114</v>
      </c>
      <c r="E12" s="830" t="s">
        <v>114</v>
      </c>
      <c r="F12" s="831" t="s">
        <v>114</v>
      </c>
      <c r="G12" s="832" t="s">
        <v>114</v>
      </c>
      <c r="H12" s="830" t="s">
        <v>114</v>
      </c>
      <c r="I12" s="831" t="s">
        <v>114</v>
      </c>
      <c r="J12" s="832" t="s">
        <v>114</v>
      </c>
      <c r="K12" s="830" t="s">
        <v>114</v>
      </c>
      <c r="L12" s="831" t="s">
        <v>114</v>
      </c>
      <c r="M12" s="832" t="s">
        <v>114</v>
      </c>
      <c r="N12" s="830" t="s">
        <v>114</v>
      </c>
      <c r="O12" s="831" t="s">
        <v>114</v>
      </c>
      <c r="P12" s="832" t="s">
        <v>114</v>
      </c>
      <c r="Q12" s="830" t="s">
        <v>114</v>
      </c>
      <c r="R12" s="831" t="s">
        <v>114</v>
      </c>
      <c r="S12" s="832" t="s">
        <v>114</v>
      </c>
      <c r="T12" s="830" t="s">
        <v>114</v>
      </c>
      <c r="U12" s="831" t="s">
        <v>114</v>
      </c>
      <c r="V12" s="832" t="s">
        <v>114</v>
      </c>
      <c r="W12" s="830" t="s">
        <v>114</v>
      </c>
      <c r="X12" s="831" t="s">
        <v>114</v>
      </c>
      <c r="Y12" s="832" t="s">
        <v>114</v>
      </c>
      <c r="Z12" s="830" t="s">
        <v>114</v>
      </c>
      <c r="AA12" s="831" t="s">
        <v>114</v>
      </c>
      <c r="AB12" s="832" t="s">
        <v>114</v>
      </c>
      <c r="AC12" s="830" t="s">
        <v>114</v>
      </c>
      <c r="AD12" s="831" t="s">
        <v>114</v>
      </c>
      <c r="AE12" s="832" t="s">
        <v>114</v>
      </c>
      <c r="AF12" s="830" t="s">
        <v>114</v>
      </c>
      <c r="AG12" s="831" t="s">
        <v>114</v>
      </c>
      <c r="AH12" s="832" t="s">
        <v>114</v>
      </c>
      <c r="AI12" s="830" t="s">
        <v>114</v>
      </c>
      <c r="AJ12" s="831" t="s">
        <v>114</v>
      </c>
      <c r="AK12" s="832" t="s">
        <v>114</v>
      </c>
      <c r="AL12" s="830" t="s">
        <v>114</v>
      </c>
      <c r="AM12" s="831" t="s">
        <v>114</v>
      </c>
      <c r="AN12" s="832">
        <v>1</v>
      </c>
      <c r="AO12" s="830">
        <v>0</v>
      </c>
      <c r="AP12" s="831">
        <v>0</v>
      </c>
    </row>
    <row r="13" spans="1:42" x14ac:dyDescent="0.25">
      <c r="B13" s="948"/>
      <c r="C13" s="669" t="s">
        <v>11</v>
      </c>
      <c r="D13" s="827" t="s">
        <v>114</v>
      </c>
      <c r="E13" s="827" t="s">
        <v>114</v>
      </c>
      <c r="F13" s="828" t="s">
        <v>114</v>
      </c>
      <c r="G13" s="829" t="s">
        <v>114</v>
      </c>
      <c r="H13" s="827" t="s">
        <v>114</v>
      </c>
      <c r="I13" s="828" t="s">
        <v>114</v>
      </c>
      <c r="J13" s="829" t="s">
        <v>114</v>
      </c>
      <c r="K13" s="827" t="s">
        <v>114</v>
      </c>
      <c r="L13" s="828" t="s">
        <v>114</v>
      </c>
      <c r="M13" s="829" t="s">
        <v>114</v>
      </c>
      <c r="N13" s="827" t="s">
        <v>114</v>
      </c>
      <c r="O13" s="828" t="s">
        <v>114</v>
      </c>
      <c r="P13" s="829" t="s">
        <v>114</v>
      </c>
      <c r="Q13" s="827" t="s">
        <v>114</v>
      </c>
      <c r="R13" s="828" t="s">
        <v>114</v>
      </c>
      <c r="S13" s="829" t="s">
        <v>114</v>
      </c>
      <c r="T13" s="827" t="s">
        <v>114</v>
      </c>
      <c r="U13" s="828" t="s">
        <v>114</v>
      </c>
      <c r="V13" s="829" t="s">
        <v>114</v>
      </c>
      <c r="W13" s="827" t="s">
        <v>114</v>
      </c>
      <c r="X13" s="828" t="s">
        <v>114</v>
      </c>
      <c r="Y13" s="829" t="s">
        <v>114</v>
      </c>
      <c r="Z13" s="827" t="s">
        <v>114</v>
      </c>
      <c r="AA13" s="828" t="s">
        <v>114</v>
      </c>
      <c r="AB13" s="829" t="s">
        <v>114</v>
      </c>
      <c r="AC13" s="827" t="s">
        <v>114</v>
      </c>
      <c r="AD13" s="828" t="s">
        <v>114</v>
      </c>
      <c r="AE13" s="829" t="s">
        <v>114</v>
      </c>
      <c r="AF13" s="827" t="s">
        <v>114</v>
      </c>
      <c r="AG13" s="828" t="s">
        <v>114</v>
      </c>
      <c r="AH13" s="829" t="s">
        <v>114</v>
      </c>
      <c r="AI13" s="827" t="s">
        <v>114</v>
      </c>
      <c r="AJ13" s="828" t="s">
        <v>114</v>
      </c>
      <c r="AK13" s="829" t="s">
        <v>114</v>
      </c>
      <c r="AL13" s="827" t="s">
        <v>114</v>
      </c>
      <c r="AM13" s="828" t="s">
        <v>114</v>
      </c>
      <c r="AN13" s="829">
        <v>1</v>
      </c>
      <c r="AO13" s="827">
        <v>0</v>
      </c>
      <c r="AP13" s="828">
        <v>0</v>
      </c>
    </row>
    <row r="14" spans="1:42" x14ac:dyDescent="0.25">
      <c r="B14" s="948"/>
      <c r="C14" s="670" t="s">
        <v>46</v>
      </c>
      <c r="D14" s="830">
        <v>0.7142857142857143</v>
      </c>
      <c r="E14" s="830">
        <v>0.2857142857142857</v>
      </c>
      <c r="F14" s="831">
        <v>0</v>
      </c>
      <c r="G14" s="832">
        <v>0.10199004975124377</v>
      </c>
      <c r="H14" s="830">
        <v>0.75373134328358204</v>
      </c>
      <c r="I14" s="831">
        <v>0.14427860696517414</v>
      </c>
      <c r="J14" s="832">
        <v>0</v>
      </c>
      <c r="K14" s="830">
        <v>0.5</v>
      </c>
      <c r="L14" s="831">
        <v>0.5</v>
      </c>
      <c r="M14" s="832">
        <v>2.6315789473684209E-2</v>
      </c>
      <c r="N14" s="830">
        <v>0.97368421052631582</v>
      </c>
      <c r="O14" s="831">
        <v>0</v>
      </c>
      <c r="P14" s="832" t="s">
        <v>114</v>
      </c>
      <c r="Q14" s="830" t="s">
        <v>114</v>
      </c>
      <c r="R14" s="831" t="s">
        <v>114</v>
      </c>
      <c r="S14" s="832" t="s">
        <v>114</v>
      </c>
      <c r="T14" s="830" t="s">
        <v>114</v>
      </c>
      <c r="U14" s="831" t="s">
        <v>114</v>
      </c>
      <c r="V14" s="832" t="s">
        <v>114</v>
      </c>
      <c r="W14" s="830" t="s">
        <v>114</v>
      </c>
      <c r="X14" s="831" t="s">
        <v>114</v>
      </c>
      <c r="Y14" s="832">
        <v>0.625</v>
      </c>
      <c r="Z14" s="830">
        <v>0.375</v>
      </c>
      <c r="AA14" s="831">
        <v>0</v>
      </c>
      <c r="AB14" s="832">
        <v>0.48763250883392228</v>
      </c>
      <c r="AC14" s="830">
        <v>0.50883392226148405</v>
      </c>
      <c r="AD14" s="831">
        <v>3.5335689045936395E-3</v>
      </c>
      <c r="AE14" s="832">
        <v>0.76528925619834709</v>
      </c>
      <c r="AF14" s="830">
        <v>0.23305785123966943</v>
      </c>
      <c r="AG14" s="831">
        <v>1.652892561983471E-3</v>
      </c>
      <c r="AH14" s="832">
        <v>0.41666666666666669</v>
      </c>
      <c r="AI14" s="830">
        <v>0.58333333333333337</v>
      </c>
      <c r="AJ14" s="831">
        <v>0</v>
      </c>
      <c r="AK14" s="832">
        <v>0.14391143911439114</v>
      </c>
      <c r="AL14" s="830">
        <v>0.83394833948339486</v>
      </c>
      <c r="AM14" s="831">
        <v>2.2140221402214021E-2</v>
      </c>
      <c r="AN14" s="832">
        <v>0.56889763779527558</v>
      </c>
      <c r="AO14" s="830">
        <v>0.43110236220472442</v>
      </c>
      <c r="AP14" s="831">
        <v>0</v>
      </c>
    </row>
    <row r="15" spans="1:42" x14ac:dyDescent="0.25">
      <c r="A15" s="58"/>
      <c r="B15" s="951"/>
      <c r="C15" s="669" t="s">
        <v>13</v>
      </c>
      <c r="D15" s="827">
        <v>0.5</v>
      </c>
      <c r="E15" s="827">
        <v>0.5</v>
      </c>
      <c r="F15" s="828">
        <v>0</v>
      </c>
      <c r="G15" s="829">
        <v>8.8888888888888892E-2</v>
      </c>
      <c r="H15" s="827">
        <v>0.8666666666666667</v>
      </c>
      <c r="I15" s="828">
        <v>4.4444444444444446E-2</v>
      </c>
      <c r="J15" s="829">
        <v>0</v>
      </c>
      <c r="K15" s="827">
        <v>1</v>
      </c>
      <c r="L15" s="828">
        <v>0</v>
      </c>
      <c r="M15" s="829">
        <v>0</v>
      </c>
      <c r="N15" s="827">
        <v>1</v>
      </c>
      <c r="O15" s="828">
        <v>0</v>
      </c>
      <c r="P15" s="829">
        <v>0</v>
      </c>
      <c r="Q15" s="827">
        <v>0</v>
      </c>
      <c r="R15" s="828">
        <v>1</v>
      </c>
      <c r="S15" s="829" t="s">
        <v>114</v>
      </c>
      <c r="T15" s="827" t="s">
        <v>114</v>
      </c>
      <c r="U15" s="828" t="s">
        <v>114</v>
      </c>
      <c r="V15" s="829" t="s">
        <v>114</v>
      </c>
      <c r="W15" s="827" t="s">
        <v>114</v>
      </c>
      <c r="X15" s="828" t="s">
        <v>114</v>
      </c>
      <c r="Y15" s="829">
        <v>0.33333333333333331</v>
      </c>
      <c r="Z15" s="827">
        <v>0.66666666666666663</v>
      </c>
      <c r="AA15" s="828">
        <v>0</v>
      </c>
      <c r="AB15" s="829">
        <v>0.4606741573033708</v>
      </c>
      <c r="AC15" s="827">
        <v>0.5393258426966292</v>
      </c>
      <c r="AD15" s="828">
        <v>0</v>
      </c>
      <c r="AE15" s="829">
        <v>0.88321167883211682</v>
      </c>
      <c r="AF15" s="827">
        <v>0.11678832116788321</v>
      </c>
      <c r="AG15" s="828">
        <v>0</v>
      </c>
      <c r="AH15" s="829">
        <v>7.6923076923076927E-2</v>
      </c>
      <c r="AI15" s="827">
        <v>0.92307692307692313</v>
      </c>
      <c r="AJ15" s="828">
        <v>0</v>
      </c>
      <c r="AK15" s="829">
        <v>0.13765182186234817</v>
      </c>
      <c r="AL15" s="827">
        <v>0.8582995951417004</v>
      </c>
      <c r="AM15" s="828">
        <v>4.048582995951417E-3</v>
      </c>
      <c r="AN15" s="829">
        <v>0.54984662576687116</v>
      </c>
      <c r="AO15" s="827">
        <v>0.45015337423312884</v>
      </c>
      <c r="AP15" s="828">
        <v>0</v>
      </c>
    </row>
    <row r="16" spans="1:42" ht="15.75" thickBot="1" x14ac:dyDescent="0.3">
      <c r="A16" s="58"/>
      <c r="B16" s="949"/>
      <c r="C16" s="671" t="s">
        <v>14</v>
      </c>
      <c r="D16" s="833" t="s">
        <v>114</v>
      </c>
      <c r="E16" s="833" t="s">
        <v>114</v>
      </c>
      <c r="F16" s="834" t="s">
        <v>114</v>
      </c>
      <c r="G16" s="835" t="s">
        <v>114</v>
      </c>
      <c r="H16" s="833" t="s">
        <v>114</v>
      </c>
      <c r="I16" s="834" t="s">
        <v>114</v>
      </c>
      <c r="J16" s="835" t="s">
        <v>114</v>
      </c>
      <c r="K16" s="833" t="s">
        <v>114</v>
      </c>
      <c r="L16" s="834" t="s">
        <v>114</v>
      </c>
      <c r="M16" s="835" t="s">
        <v>114</v>
      </c>
      <c r="N16" s="833" t="s">
        <v>114</v>
      </c>
      <c r="O16" s="834" t="s">
        <v>114</v>
      </c>
      <c r="P16" s="835" t="s">
        <v>114</v>
      </c>
      <c r="Q16" s="833" t="s">
        <v>114</v>
      </c>
      <c r="R16" s="834" t="s">
        <v>114</v>
      </c>
      <c r="S16" s="835" t="s">
        <v>114</v>
      </c>
      <c r="T16" s="833" t="s">
        <v>114</v>
      </c>
      <c r="U16" s="834" t="s">
        <v>114</v>
      </c>
      <c r="V16" s="835" t="s">
        <v>114</v>
      </c>
      <c r="W16" s="833" t="s">
        <v>114</v>
      </c>
      <c r="X16" s="834" t="s">
        <v>114</v>
      </c>
      <c r="Y16" s="835" t="s">
        <v>114</v>
      </c>
      <c r="Z16" s="833" t="s">
        <v>114</v>
      </c>
      <c r="AA16" s="834" t="s">
        <v>114</v>
      </c>
      <c r="AB16" s="835" t="s">
        <v>114</v>
      </c>
      <c r="AC16" s="833" t="s">
        <v>114</v>
      </c>
      <c r="AD16" s="834" t="s">
        <v>114</v>
      </c>
      <c r="AE16" s="835" t="s">
        <v>114</v>
      </c>
      <c r="AF16" s="833" t="s">
        <v>114</v>
      </c>
      <c r="AG16" s="834" t="s">
        <v>114</v>
      </c>
      <c r="AH16" s="835" t="s">
        <v>114</v>
      </c>
      <c r="AI16" s="833" t="s">
        <v>114</v>
      </c>
      <c r="AJ16" s="834" t="s">
        <v>114</v>
      </c>
      <c r="AK16" s="835" t="s">
        <v>114</v>
      </c>
      <c r="AL16" s="833" t="s">
        <v>114</v>
      </c>
      <c r="AM16" s="834" t="s">
        <v>114</v>
      </c>
      <c r="AN16" s="835">
        <v>1</v>
      </c>
      <c r="AO16" s="833">
        <v>0</v>
      </c>
      <c r="AP16" s="834">
        <v>0</v>
      </c>
    </row>
    <row r="17" spans="1:42" ht="15.75" thickBot="1" x14ac:dyDescent="0.3">
      <c r="A17" s="58"/>
      <c r="B17" s="952" t="s">
        <v>175</v>
      </c>
      <c r="C17" s="1012"/>
      <c r="D17" s="836">
        <v>0.63636363636363635</v>
      </c>
      <c r="E17" s="837">
        <v>0.36363636363636365</v>
      </c>
      <c r="F17" s="838">
        <v>0</v>
      </c>
      <c r="G17" s="836">
        <v>9.8425196850393706E-2</v>
      </c>
      <c r="H17" s="837">
        <v>0.77165354330708658</v>
      </c>
      <c r="I17" s="838">
        <v>0.12992125984251968</v>
      </c>
      <c r="J17" s="836">
        <v>0.14285714285714285</v>
      </c>
      <c r="K17" s="837">
        <v>0.7142857142857143</v>
      </c>
      <c r="L17" s="838">
        <v>0.14285714285714285</v>
      </c>
      <c r="M17" s="836">
        <v>2.0833333333333332E-2</v>
      </c>
      <c r="N17" s="837">
        <v>0.97916666666666663</v>
      </c>
      <c r="O17" s="838">
        <v>0</v>
      </c>
      <c r="P17" s="836">
        <v>0</v>
      </c>
      <c r="Q17" s="837">
        <v>0</v>
      </c>
      <c r="R17" s="838">
        <v>1</v>
      </c>
      <c r="S17" s="836" t="s">
        <v>114</v>
      </c>
      <c r="T17" s="837" t="s">
        <v>114</v>
      </c>
      <c r="U17" s="838" t="s">
        <v>114</v>
      </c>
      <c r="V17" s="836" t="s">
        <v>114</v>
      </c>
      <c r="W17" s="837" t="s">
        <v>114</v>
      </c>
      <c r="X17" s="838" t="s">
        <v>114</v>
      </c>
      <c r="Y17" s="836">
        <v>0.5</v>
      </c>
      <c r="Z17" s="837">
        <v>0.5</v>
      </c>
      <c r="AA17" s="838">
        <v>0</v>
      </c>
      <c r="AB17" s="836">
        <v>0.43458980044345896</v>
      </c>
      <c r="AC17" s="837">
        <v>0.56319290465631933</v>
      </c>
      <c r="AD17" s="838">
        <v>2.2172949002217295E-3</v>
      </c>
      <c r="AE17" s="836">
        <v>0.78062678062678059</v>
      </c>
      <c r="AF17" s="837">
        <v>0.21794871794871795</v>
      </c>
      <c r="AG17" s="838">
        <v>1.4245014245014246E-3</v>
      </c>
      <c r="AH17" s="836">
        <v>0.36708860759493672</v>
      </c>
      <c r="AI17" s="837">
        <v>0.63291139240506333</v>
      </c>
      <c r="AJ17" s="838">
        <v>0</v>
      </c>
      <c r="AK17" s="836">
        <v>0.16666666666666666</v>
      </c>
      <c r="AL17" s="837">
        <v>0.81992337164750961</v>
      </c>
      <c r="AM17" s="838">
        <v>1.3409961685823755E-2</v>
      </c>
      <c r="AN17" s="836">
        <v>0.12885662431941924</v>
      </c>
      <c r="AO17" s="837">
        <v>0.87114337568058076</v>
      </c>
      <c r="AP17" s="839">
        <v>0</v>
      </c>
    </row>
    <row r="18" spans="1:42" x14ac:dyDescent="0.25">
      <c r="A18" s="58"/>
      <c r="B18" s="947" t="s">
        <v>47</v>
      </c>
      <c r="C18" s="672" t="s">
        <v>16</v>
      </c>
      <c r="D18" s="824">
        <v>0.4</v>
      </c>
      <c r="E18" s="824">
        <v>0.6</v>
      </c>
      <c r="F18" s="825">
        <v>0</v>
      </c>
      <c r="G18" s="840">
        <v>4.878048780487805E-2</v>
      </c>
      <c r="H18" s="824">
        <v>0.87429643527204504</v>
      </c>
      <c r="I18" s="825">
        <v>7.6923076923076927E-2</v>
      </c>
      <c r="J18" s="840">
        <v>0</v>
      </c>
      <c r="K18" s="824">
        <v>1</v>
      </c>
      <c r="L18" s="825">
        <v>0</v>
      </c>
      <c r="M18" s="840">
        <v>0</v>
      </c>
      <c r="N18" s="824">
        <v>1</v>
      </c>
      <c r="O18" s="825">
        <v>0</v>
      </c>
      <c r="P18" s="840" t="s">
        <v>114</v>
      </c>
      <c r="Q18" s="824" t="s">
        <v>114</v>
      </c>
      <c r="R18" s="825" t="s">
        <v>114</v>
      </c>
      <c r="S18" s="840" t="s">
        <v>114</v>
      </c>
      <c r="T18" s="824" t="s">
        <v>114</v>
      </c>
      <c r="U18" s="825" t="s">
        <v>114</v>
      </c>
      <c r="V18" s="840" t="s">
        <v>114</v>
      </c>
      <c r="W18" s="824" t="s">
        <v>114</v>
      </c>
      <c r="X18" s="825" t="s">
        <v>114</v>
      </c>
      <c r="Y18" s="840">
        <v>0.42857142857142855</v>
      </c>
      <c r="Z18" s="824">
        <v>0.5714285714285714</v>
      </c>
      <c r="AA18" s="825">
        <v>0</v>
      </c>
      <c r="AB18" s="840">
        <v>0.24671532846715327</v>
      </c>
      <c r="AC18" s="824">
        <v>0.75328467153284673</v>
      </c>
      <c r="AD18" s="825">
        <v>0</v>
      </c>
      <c r="AE18" s="840">
        <v>0.70215175537938845</v>
      </c>
      <c r="AF18" s="824">
        <v>0.29784824462061155</v>
      </c>
      <c r="AG18" s="825">
        <v>0</v>
      </c>
      <c r="AH18" s="840">
        <v>0.12</v>
      </c>
      <c r="AI18" s="824">
        <v>0.88</v>
      </c>
      <c r="AJ18" s="825">
        <v>0</v>
      </c>
      <c r="AK18" s="840">
        <v>0.12536443148688048</v>
      </c>
      <c r="AL18" s="824">
        <v>0.8717201166180758</v>
      </c>
      <c r="AM18" s="825">
        <v>2.9154518950437317E-3</v>
      </c>
      <c r="AN18" s="840">
        <v>0.48242630385487528</v>
      </c>
      <c r="AO18" s="824">
        <v>0.51757369614512472</v>
      </c>
      <c r="AP18" s="825">
        <v>0</v>
      </c>
    </row>
    <row r="19" spans="1:42" ht="15" customHeight="1" x14ac:dyDescent="0.25">
      <c r="A19" s="58"/>
      <c r="B19" s="951"/>
      <c r="C19" s="669" t="s">
        <v>17</v>
      </c>
      <c r="D19" s="827">
        <v>0.5</v>
      </c>
      <c r="E19" s="827">
        <v>0.5</v>
      </c>
      <c r="F19" s="828">
        <v>0</v>
      </c>
      <c r="G19" s="829">
        <v>0.24</v>
      </c>
      <c r="H19" s="827">
        <v>0.74</v>
      </c>
      <c r="I19" s="828">
        <v>0.02</v>
      </c>
      <c r="J19" s="829" t="s">
        <v>114</v>
      </c>
      <c r="K19" s="827" t="s">
        <v>114</v>
      </c>
      <c r="L19" s="828" t="s">
        <v>114</v>
      </c>
      <c r="M19" s="829">
        <v>0</v>
      </c>
      <c r="N19" s="827">
        <v>1</v>
      </c>
      <c r="O19" s="828">
        <v>0</v>
      </c>
      <c r="P19" s="829" t="s">
        <v>114</v>
      </c>
      <c r="Q19" s="827" t="s">
        <v>114</v>
      </c>
      <c r="R19" s="828" t="s">
        <v>114</v>
      </c>
      <c r="S19" s="829" t="s">
        <v>114</v>
      </c>
      <c r="T19" s="827" t="s">
        <v>114</v>
      </c>
      <c r="U19" s="828" t="s">
        <v>114</v>
      </c>
      <c r="V19" s="829" t="s">
        <v>114</v>
      </c>
      <c r="W19" s="827" t="s">
        <v>114</v>
      </c>
      <c r="X19" s="828" t="s">
        <v>114</v>
      </c>
      <c r="Y19" s="829">
        <v>0.33333333333333331</v>
      </c>
      <c r="Z19" s="827">
        <v>0.66666666666666663</v>
      </c>
      <c r="AA19" s="828">
        <v>0</v>
      </c>
      <c r="AB19" s="829">
        <v>0.81543624161073824</v>
      </c>
      <c r="AC19" s="827">
        <v>0.18456375838926176</v>
      </c>
      <c r="AD19" s="828">
        <v>0</v>
      </c>
      <c r="AE19" s="829">
        <v>0.97775628626692457</v>
      </c>
      <c r="AF19" s="827">
        <v>2.2243713733075435E-2</v>
      </c>
      <c r="AG19" s="828">
        <v>0</v>
      </c>
      <c r="AH19" s="829">
        <v>0.72222222222222221</v>
      </c>
      <c r="AI19" s="827">
        <v>0.27777777777777779</v>
      </c>
      <c r="AJ19" s="828">
        <v>0</v>
      </c>
      <c r="AK19" s="829">
        <v>0.5</v>
      </c>
      <c r="AL19" s="827">
        <v>0.5</v>
      </c>
      <c r="AM19" s="828">
        <v>0</v>
      </c>
      <c r="AN19" s="829">
        <v>0.9555555555555556</v>
      </c>
      <c r="AO19" s="827">
        <v>4.4444444444444446E-2</v>
      </c>
      <c r="AP19" s="828">
        <v>0</v>
      </c>
    </row>
    <row r="20" spans="1:42" x14ac:dyDescent="0.25">
      <c r="A20" s="58"/>
      <c r="B20" s="951"/>
      <c r="C20" s="670" t="s">
        <v>49</v>
      </c>
      <c r="D20" s="830" t="s">
        <v>114</v>
      </c>
      <c r="E20" s="830" t="s">
        <v>114</v>
      </c>
      <c r="F20" s="831" t="s">
        <v>114</v>
      </c>
      <c r="G20" s="832">
        <v>1</v>
      </c>
      <c r="H20" s="830">
        <v>0</v>
      </c>
      <c r="I20" s="831">
        <v>0</v>
      </c>
      <c r="J20" s="832" t="s">
        <v>114</v>
      </c>
      <c r="K20" s="830" t="s">
        <v>114</v>
      </c>
      <c r="L20" s="831" t="s">
        <v>114</v>
      </c>
      <c r="M20" s="832">
        <v>0</v>
      </c>
      <c r="N20" s="830">
        <v>1</v>
      </c>
      <c r="O20" s="831">
        <v>0</v>
      </c>
      <c r="P20" s="832" t="s">
        <v>114</v>
      </c>
      <c r="Q20" s="830" t="s">
        <v>114</v>
      </c>
      <c r="R20" s="831" t="s">
        <v>114</v>
      </c>
      <c r="S20" s="832" t="s">
        <v>114</v>
      </c>
      <c r="T20" s="830" t="s">
        <v>114</v>
      </c>
      <c r="U20" s="831" t="s">
        <v>114</v>
      </c>
      <c r="V20" s="832" t="s">
        <v>114</v>
      </c>
      <c r="W20" s="830" t="s">
        <v>114</v>
      </c>
      <c r="X20" s="831" t="s">
        <v>114</v>
      </c>
      <c r="Y20" s="832">
        <v>0</v>
      </c>
      <c r="Z20" s="830">
        <v>1</v>
      </c>
      <c r="AA20" s="831">
        <v>0</v>
      </c>
      <c r="AB20" s="832">
        <v>0.93846153846153846</v>
      </c>
      <c r="AC20" s="830">
        <v>6.1538461538461542E-2</v>
      </c>
      <c r="AD20" s="831">
        <v>0</v>
      </c>
      <c r="AE20" s="832">
        <v>0.98305084745762716</v>
      </c>
      <c r="AF20" s="830">
        <v>1.6949152542372881E-2</v>
      </c>
      <c r="AG20" s="831">
        <v>0</v>
      </c>
      <c r="AH20" s="832">
        <v>1</v>
      </c>
      <c r="AI20" s="830">
        <v>0</v>
      </c>
      <c r="AJ20" s="831">
        <v>0</v>
      </c>
      <c r="AK20" s="832">
        <v>1</v>
      </c>
      <c r="AL20" s="830">
        <v>0</v>
      </c>
      <c r="AM20" s="831">
        <v>0</v>
      </c>
      <c r="AN20" s="832">
        <v>0.99563318777292575</v>
      </c>
      <c r="AO20" s="830">
        <v>4.3668122270742356E-3</v>
      </c>
      <c r="AP20" s="831">
        <v>0</v>
      </c>
    </row>
    <row r="21" spans="1:42" ht="15" customHeight="1" x14ac:dyDescent="0.25">
      <c r="A21" s="58"/>
      <c r="B21" s="951"/>
      <c r="C21" s="669" t="s">
        <v>19</v>
      </c>
      <c r="D21" s="827">
        <v>0</v>
      </c>
      <c r="E21" s="827">
        <v>1</v>
      </c>
      <c r="F21" s="828">
        <v>0</v>
      </c>
      <c r="G21" s="829">
        <v>1.5267175572519083E-2</v>
      </c>
      <c r="H21" s="827">
        <v>0.93893129770992367</v>
      </c>
      <c r="I21" s="828">
        <v>4.5801526717557252E-2</v>
      </c>
      <c r="J21" s="829">
        <v>0</v>
      </c>
      <c r="K21" s="827">
        <v>1</v>
      </c>
      <c r="L21" s="828">
        <v>0</v>
      </c>
      <c r="M21" s="829">
        <v>0</v>
      </c>
      <c r="N21" s="827">
        <v>1</v>
      </c>
      <c r="O21" s="828">
        <v>0</v>
      </c>
      <c r="P21" s="829" t="s">
        <v>114</v>
      </c>
      <c r="Q21" s="827" t="s">
        <v>114</v>
      </c>
      <c r="R21" s="828" t="s">
        <v>114</v>
      </c>
      <c r="S21" s="829" t="s">
        <v>114</v>
      </c>
      <c r="T21" s="827" t="s">
        <v>114</v>
      </c>
      <c r="U21" s="828" t="s">
        <v>114</v>
      </c>
      <c r="V21" s="829" t="s">
        <v>114</v>
      </c>
      <c r="W21" s="827" t="s">
        <v>114</v>
      </c>
      <c r="X21" s="828" t="s">
        <v>114</v>
      </c>
      <c r="Y21" s="829" t="s">
        <v>114</v>
      </c>
      <c r="Z21" s="827" t="s">
        <v>114</v>
      </c>
      <c r="AA21" s="828" t="s">
        <v>114</v>
      </c>
      <c r="AB21" s="829">
        <v>0.27397260273972601</v>
      </c>
      <c r="AC21" s="827">
        <v>0.71917808219178081</v>
      </c>
      <c r="AD21" s="828">
        <v>6.8493150684931503E-3</v>
      </c>
      <c r="AE21" s="829">
        <v>0.25114155251141551</v>
      </c>
      <c r="AF21" s="827">
        <v>0.74885844748858443</v>
      </c>
      <c r="AG21" s="828">
        <v>0</v>
      </c>
      <c r="AH21" s="829">
        <v>6.6666666666666666E-2</v>
      </c>
      <c r="AI21" s="827">
        <v>0.93333333333333335</v>
      </c>
      <c r="AJ21" s="828">
        <v>0</v>
      </c>
      <c r="AK21" s="829">
        <v>0</v>
      </c>
      <c r="AL21" s="827">
        <v>1</v>
      </c>
      <c r="AM21" s="828">
        <v>0</v>
      </c>
      <c r="AN21" s="829">
        <v>0.33915211970074816</v>
      </c>
      <c r="AO21" s="827">
        <v>0.6608478802992519</v>
      </c>
      <c r="AP21" s="828">
        <v>0</v>
      </c>
    </row>
    <row r="22" spans="1:42" x14ac:dyDescent="0.25">
      <c r="A22" s="58"/>
      <c r="B22" s="951"/>
      <c r="C22" s="670" t="s">
        <v>20</v>
      </c>
      <c r="D22" s="830">
        <v>0.23809523809523808</v>
      </c>
      <c r="E22" s="830">
        <v>0.76190476190476186</v>
      </c>
      <c r="F22" s="831">
        <v>0</v>
      </c>
      <c r="G22" s="832">
        <v>5.108556832694764E-3</v>
      </c>
      <c r="H22" s="830">
        <v>0.89655172413793105</v>
      </c>
      <c r="I22" s="831">
        <v>9.8339719029374204E-2</v>
      </c>
      <c r="J22" s="832">
        <v>0</v>
      </c>
      <c r="K22" s="830">
        <v>1</v>
      </c>
      <c r="L22" s="831">
        <v>0</v>
      </c>
      <c r="M22" s="832">
        <v>1.1904761904761904E-2</v>
      </c>
      <c r="N22" s="830">
        <v>0.98809523809523814</v>
      </c>
      <c r="O22" s="831">
        <v>0</v>
      </c>
      <c r="P22" s="832">
        <v>0</v>
      </c>
      <c r="Q22" s="830">
        <v>0</v>
      </c>
      <c r="R22" s="831">
        <v>1</v>
      </c>
      <c r="S22" s="832" t="s">
        <v>114</v>
      </c>
      <c r="T22" s="830" t="s">
        <v>114</v>
      </c>
      <c r="U22" s="831" t="s">
        <v>114</v>
      </c>
      <c r="V22" s="832" t="s">
        <v>114</v>
      </c>
      <c r="W22" s="830" t="s">
        <v>114</v>
      </c>
      <c r="X22" s="831" t="s">
        <v>114</v>
      </c>
      <c r="Y22" s="832">
        <v>0</v>
      </c>
      <c r="Z22" s="830">
        <v>1</v>
      </c>
      <c r="AA22" s="831">
        <v>0</v>
      </c>
      <c r="AB22" s="832">
        <v>0.74409448818897639</v>
      </c>
      <c r="AC22" s="830">
        <v>0.25196850393700787</v>
      </c>
      <c r="AD22" s="831">
        <v>3.937007874015748E-3</v>
      </c>
      <c r="AE22" s="832">
        <v>0.51498929336188437</v>
      </c>
      <c r="AF22" s="830">
        <v>0.48286937901498928</v>
      </c>
      <c r="AG22" s="831">
        <v>2.1413276231263384E-3</v>
      </c>
      <c r="AH22" s="832">
        <v>5.8252427184466021E-2</v>
      </c>
      <c r="AI22" s="830">
        <v>0.94174757281553401</v>
      </c>
      <c r="AJ22" s="831">
        <v>0</v>
      </c>
      <c r="AK22" s="832">
        <v>7.7220077220077222E-3</v>
      </c>
      <c r="AL22" s="830">
        <v>0.98841698841698844</v>
      </c>
      <c r="AM22" s="831">
        <v>3.8610038610038611E-3</v>
      </c>
      <c r="AN22" s="832">
        <v>0.27653301886792453</v>
      </c>
      <c r="AO22" s="830">
        <v>0.72110849056603776</v>
      </c>
      <c r="AP22" s="831">
        <v>2.3584905660377358E-3</v>
      </c>
    </row>
    <row r="23" spans="1:42" x14ac:dyDescent="0.25">
      <c r="A23" s="58"/>
      <c r="B23" s="951"/>
      <c r="C23" s="669" t="s">
        <v>21</v>
      </c>
      <c r="D23" s="827">
        <v>0.66666666666666663</v>
      </c>
      <c r="E23" s="827">
        <v>0.33333333333333331</v>
      </c>
      <c r="F23" s="828">
        <v>0</v>
      </c>
      <c r="G23" s="829">
        <v>7.505518763796909E-2</v>
      </c>
      <c r="H23" s="827">
        <v>0.86092715231788075</v>
      </c>
      <c r="I23" s="828">
        <v>6.4017660044150104E-2</v>
      </c>
      <c r="J23" s="829">
        <v>0</v>
      </c>
      <c r="K23" s="827">
        <v>1</v>
      </c>
      <c r="L23" s="828">
        <v>0</v>
      </c>
      <c r="M23" s="829">
        <v>0</v>
      </c>
      <c r="N23" s="827">
        <v>1</v>
      </c>
      <c r="O23" s="828">
        <v>0</v>
      </c>
      <c r="P23" s="829" t="s">
        <v>114</v>
      </c>
      <c r="Q23" s="827" t="s">
        <v>114</v>
      </c>
      <c r="R23" s="828" t="s">
        <v>114</v>
      </c>
      <c r="S23" s="829" t="s">
        <v>114</v>
      </c>
      <c r="T23" s="827" t="s">
        <v>114</v>
      </c>
      <c r="U23" s="828" t="s">
        <v>114</v>
      </c>
      <c r="V23" s="829" t="s">
        <v>114</v>
      </c>
      <c r="W23" s="827" t="s">
        <v>114</v>
      </c>
      <c r="X23" s="828" t="s">
        <v>114</v>
      </c>
      <c r="Y23" s="829">
        <v>0.5</v>
      </c>
      <c r="Z23" s="827">
        <v>0.5</v>
      </c>
      <c r="AA23" s="828">
        <v>0</v>
      </c>
      <c r="AB23" s="829">
        <v>0.21187800963081863</v>
      </c>
      <c r="AC23" s="827">
        <v>0.7881219903691814</v>
      </c>
      <c r="AD23" s="828">
        <v>0</v>
      </c>
      <c r="AE23" s="829">
        <v>0.63022508038585212</v>
      </c>
      <c r="AF23" s="827">
        <v>0.36977491961414793</v>
      </c>
      <c r="AG23" s="828">
        <v>0</v>
      </c>
      <c r="AH23" s="829">
        <v>0.17073170731707318</v>
      </c>
      <c r="AI23" s="827">
        <v>0.82926829268292679</v>
      </c>
      <c r="AJ23" s="828">
        <v>0</v>
      </c>
      <c r="AK23" s="829">
        <v>2.8985507246376812E-2</v>
      </c>
      <c r="AL23" s="827">
        <v>0.97101449275362317</v>
      </c>
      <c r="AM23" s="828">
        <v>0</v>
      </c>
      <c r="AN23" s="829">
        <v>0.4077306733167082</v>
      </c>
      <c r="AO23" s="827">
        <v>0.5922693266832918</v>
      </c>
      <c r="AP23" s="828">
        <v>0</v>
      </c>
    </row>
    <row r="24" spans="1:42" x14ac:dyDescent="0.25">
      <c r="A24" s="58"/>
      <c r="B24" s="951"/>
      <c r="C24" s="670" t="s">
        <v>22</v>
      </c>
      <c r="D24" s="830">
        <v>0</v>
      </c>
      <c r="E24" s="830">
        <v>1</v>
      </c>
      <c r="F24" s="831">
        <v>0</v>
      </c>
      <c r="G24" s="832">
        <v>3.4188034188034191E-2</v>
      </c>
      <c r="H24" s="830">
        <v>0.88461538461538458</v>
      </c>
      <c r="I24" s="831">
        <v>8.11965811965812E-2</v>
      </c>
      <c r="J24" s="832">
        <v>0</v>
      </c>
      <c r="K24" s="830">
        <v>1</v>
      </c>
      <c r="L24" s="831">
        <v>0</v>
      </c>
      <c r="M24" s="832">
        <v>0</v>
      </c>
      <c r="N24" s="830">
        <v>1</v>
      </c>
      <c r="O24" s="831">
        <v>0</v>
      </c>
      <c r="P24" s="832" t="s">
        <v>114</v>
      </c>
      <c r="Q24" s="830" t="s">
        <v>114</v>
      </c>
      <c r="R24" s="831" t="s">
        <v>114</v>
      </c>
      <c r="S24" s="832" t="s">
        <v>114</v>
      </c>
      <c r="T24" s="830" t="s">
        <v>114</v>
      </c>
      <c r="U24" s="831" t="s">
        <v>114</v>
      </c>
      <c r="V24" s="832" t="s">
        <v>114</v>
      </c>
      <c r="W24" s="830" t="s">
        <v>114</v>
      </c>
      <c r="X24" s="831" t="s">
        <v>114</v>
      </c>
      <c r="Y24" s="832">
        <v>0.25</v>
      </c>
      <c r="Z24" s="830">
        <v>0.75</v>
      </c>
      <c r="AA24" s="831">
        <v>0</v>
      </c>
      <c r="AB24" s="832">
        <v>7.9136690647482008E-2</v>
      </c>
      <c r="AC24" s="830">
        <v>0.91366906474820142</v>
      </c>
      <c r="AD24" s="831">
        <v>7.1942446043165471E-3</v>
      </c>
      <c r="AE24" s="832">
        <v>0.25</v>
      </c>
      <c r="AF24" s="830">
        <v>0.75</v>
      </c>
      <c r="AG24" s="831">
        <v>0</v>
      </c>
      <c r="AH24" s="832">
        <v>0.10526315789473684</v>
      </c>
      <c r="AI24" s="830">
        <v>0.89473684210526316</v>
      </c>
      <c r="AJ24" s="831">
        <v>0</v>
      </c>
      <c r="AK24" s="832">
        <v>0.14285714285714285</v>
      </c>
      <c r="AL24" s="830">
        <v>0.85</v>
      </c>
      <c r="AM24" s="831">
        <v>7.1428571428571426E-3</v>
      </c>
      <c r="AN24" s="832">
        <v>0.50724637681159424</v>
      </c>
      <c r="AO24" s="830">
        <v>0.49275362318840582</v>
      </c>
      <c r="AP24" s="831">
        <v>0</v>
      </c>
    </row>
    <row r="25" spans="1:42" x14ac:dyDescent="0.25">
      <c r="A25" s="58"/>
      <c r="B25" s="951"/>
      <c r="C25" s="669" t="s">
        <v>23</v>
      </c>
      <c r="D25" s="827">
        <v>0.2</v>
      </c>
      <c r="E25" s="827">
        <v>0.8</v>
      </c>
      <c r="F25" s="828">
        <v>0</v>
      </c>
      <c r="G25" s="829">
        <v>0.14285714285714285</v>
      </c>
      <c r="H25" s="827">
        <v>0.83673469387755106</v>
      </c>
      <c r="I25" s="828">
        <v>2.0408163265306121E-2</v>
      </c>
      <c r="J25" s="829" t="s">
        <v>114</v>
      </c>
      <c r="K25" s="827" t="s">
        <v>114</v>
      </c>
      <c r="L25" s="828" t="s">
        <v>114</v>
      </c>
      <c r="M25" s="829">
        <v>0</v>
      </c>
      <c r="N25" s="827">
        <v>1</v>
      </c>
      <c r="O25" s="828">
        <v>0</v>
      </c>
      <c r="P25" s="829" t="s">
        <v>114</v>
      </c>
      <c r="Q25" s="827" t="s">
        <v>114</v>
      </c>
      <c r="R25" s="828" t="s">
        <v>114</v>
      </c>
      <c r="S25" s="829" t="s">
        <v>114</v>
      </c>
      <c r="T25" s="827" t="s">
        <v>114</v>
      </c>
      <c r="U25" s="828" t="s">
        <v>114</v>
      </c>
      <c r="V25" s="829" t="s">
        <v>114</v>
      </c>
      <c r="W25" s="827" t="s">
        <v>114</v>
      </c>
      <c r="X25" s="828" t="s">
        <v>114</v>
      </c>
      <c r="Y25" s="829">
        <v>0.66666666666666663</v>
      </c>
      <c r="Z25" s="827">
        <v>0.33333333333333331</v>
      </c>
      <c r="AA25" s="828">
        <v>0</v>
      </c>
      <c r="AB25" s="829">
        <v>0.3151969981238274</v>
      </c>
      <c r="AC25" s="827">
        <v>0.6848030018761726</v>
      </c>
      <c r="AD25" s="828">
        <v>0</v>
      </c>
      <c r="AE25" s="829">
        <v>0.59538784067085959</v>
      </c>
      <c r="AF25" s="827">
        <v>0.40461215932914046</v>
      </c>
      <c r="AG25" s="828">
        <v>0</v>
      </c>
      <c r="AH25" s="829">
        <v>0.32710280373831774</v>
      </c>
      <c r="AI25" s="827">
        <v>0.67289719626168221</v>
      </c>
      <c r="AJ25" s="828">
        <v>0</v>
      </c>
      <c r="AK25" s="829">
        <v>0.1111111111111111</v>
      </c>
      <c r="AL25" s="827">
        <v>0.88888888888888884</v>
      </c>
      <c r="AM25" s="828">
        <v>0</v>
      </c>
      <c r="AN25" s="829">
        <v>0.18518518518518517</v>
      </c>
      <c r="AO25" s="827">
        <v>0.81481481481481477</v>
      </c>
      <c r="AP25" s="828">
        <v>0</v>
      </c>
    </row>
    <row r="26" spans="1:42" ht="15.75" thickBot="1" x14ac:dyDescent="0.3">
      <c r="A26" s="58"/>
      <c r="B26" s="949"/>
      <c r="C26" s="671" t="s">
        <v>24</v>
      </c>
      <c r="D26" s="833">
        <v>0.5</v>
      </c>
      <c r="E26" s="833">
        <v>0.5</v>
      </c>
      <c r="F26" s="834">
        <v>0</v>
      </c>
      <c r="G26" s="835">
        <v>0</v>
      </c>
      <c r="H26" s="833">
        <v>1</v>
      </c>
      <c r="I26" s="834">
        <v>0</v>
      </c>
      <c r="J26" s="835" t="s">
        <v>114</v>
      </c>
      <c r="K26" s="833" t="s">
        <v>114</v>
      </c>
      <c r="L26" s="834" t="s">
        <v>114</v>
      </c>
      <c r="M26" s="835" t="s">
        <v>114</v>
      </c>
      <c r="N26" s="833" t="s">
        <v>114</v>
      </c>
      <c r="O26" s="834" t="s">
        <v>114</v>
      </c>
      <c r="P26" s="835" t="s">
        <v>114</v>
      </c>
      <c r="Q26" s="833" t="s">
        <v>114</v>
      </c>
      <c r="R26" s="834" t="s">
        <v>114</v>
      </c>
      <c r="S26" s="835" t="s">
        <v>114</v>
      </c>
      <c r="T26" s="833" t="s">
        <v>114</v>
      </c>
      <c r="U26" s="834" t="s">
        <v>114</v>
      </c>
      <c r="V26" s="835" t="s">
        <v>114</v>
      </c>
      <c r="W26" s="833" t="s">
        <v>114</v>
      </c>
      <c r="X26" s="834" t="s">
        <v>114</v>
      </c>
      <c r="Y26" s="835" t="s">
        <v>114</v>
      </c>
      <c r="Z26" s="833" t="s">
        <v>114</v>
      </c>
      <c r="AA26" s="834" t="s">
        <v>114</v>
      </c>
      <c r="AB26" s="835">
        <v>0</v>
      </c>
      <c r="AC26" s="833">
        <v>1</v>
      </c>
      <c r="AD26" s="834">
        <v>0</v>
      </c>
      <c r="AE26" s="835">
        <v>1</v>
      </c>
      <c r="AF26" s="833">
        <v>0</v>
      </c>
      <c r="AG26" s="834">
        <v>0</v>
      </c>
      <c r="AH26" s="835" t="s">
        <v>114</v>
      </c>
      <c r="AI26" s="833" t="s">
        <v>114</v>
      </c>
      <c r="AJ26" s="834" t="s">
        <v>114</v>
      </c>
      <c r="AK26" s="835" t="s">
        <v>114</v>
      </c>
      <c r="AL26" s="833" t="s">
        <v>114</v>
      </c>
      <c r="AM26" s="834" t="s">
        <v>114</v>
      </c>
      <c r="AN26" s="835">
        <v>0.875</v>
      </c>
      <c r="AO26" s="833">
        <v>0.125</v>
      </c>
      <c r="AP26" s="834">
        <v>0</v>
      </c>
    </row>
    <row r="27" spans="1:42" ht="15.75" thickBot="1" x14ac:dyDescent="0.3">
      <c r="A27" s="58"/>
      <c r="B27" s="952" t="s">
        <v>50</v>
      </c>
      <c r="C27" s="1012"/>
      <c r="D27" s="836">
        <v>0.23809523809523808</v>
      </c>
      <c r="E27" s="841">
        <v>0.76190476190476186</v>
      </c>
      <c r="F27" s="842">
        <v>0</v>
      </c>
      <c r="G27" s="843">
        <v>5.6406124093473009E-2</v>
      </c>
      <c r="H27" s="841">
        <v>0.85173247381144235</v>
      </c>
      <c r="I27" s="842">
        <v>9.1861402095084616E-2</v>
      </c>
      <c r="J27" s="843">
        <v>0</v>
      </c>
      <c r="K27" s="841">
        <v>1</v>
      </c>
      <c r="L27" s="842">
        <v>0</v>
      </c>
      <c r="M27" s="843">
        <v>5.235602094240838E-3</v>
      </c>
      <c r="N27" s="841">
        <v>0.99476439790575921</v>
      </c>
      <c r="O27" s="842">
        <v>0</v>
      </c>
      <c r="P27" s="843">
        <v>0</v>
      </c>
      <c r="Q27" s="841">
        <v>0</v>
      </c>
      <c r="R27" s="842">
        <v>1</v>
      </c>
      <c r="S27" s="843" t="s">
        <v>114</v>
      </c>
      <c r="T27" s="841" t="s">
        <v>114</v>
      </c>
      <c r="U27" s="842" t="s">
        <v>114</v>
      </c>
      <c r="V27" s="843" t="s">
        <v>114</v>
      </c>
      <c r="W27" s="841" t="s">
        <v>114</v>
      </c>
      <c r="X27" s="842" t="s">
        <v>114</v>
      </c>
      <c r="Y27" s="843">
        <v>0.5714285714285714</v>
      </c>
      <c r="Z27" s="841">
        <v>0.42857142857142855</v>
      </c>
      <c r="AA27" s="842">
        <v>0</v>
      </c>
      <c r="AB27" s="843">
        <v>0.28855721393034828</v>
      </c>
      <c r="AC27" s="841">
        <v>0.71019900497512434</v>
      </c>
      <c r="AD27" s="842">
        <v>1.2437810945273632E-3</v>
      </c>
      <c r="AE27" s="843">
        <v>0.63400809716599194</v>
      </c>
      <c r="AF27" s="841">
        <v>0.3651821862348178</v>
      </c>
      <c r="AG27" s="842">
        <v>8.0971659919028337E-4</v>
      </c>
      <c r="AH27" s="843">
        <v>0.23694779116465864</v>
      </c>
      <c r="AI27" s="841">
        <v>0.76305220883534142</v>
      </c>
      <c r="AJ27" s="842">
        <v>0</v>
      </c>
      <c r="AK27" s="843">
        <v>0.11229946524064172</v>
      </c>
      <c r="AL27" s="841">
        <v>0.88502673796791442</v>
      </c>
      <c r="AM27" s="842">
        <v>2.6737967914438501E-3</v>
      </c>
      <c r="AN27" s="843">
        <v>0.41620193718814208</v>
      </c>
      <c r="AO27" s="841">
        <v>0.58262400939242731</v>
      </c>
      <c r="AP27" s="839">
        <v>1.174053419430584E-3</v>
      </c>
    </row>
    <row r="28" spans="1:42" ht="15.75" thickBot="1" x14ac:dyDescent="0.3">
      <c r="A28" s="58"/>
      <c r="B28" s="945" t="s">
        <v>51</v>
      </c>
      <c r="C28" s="946"/>
      <c r="D28" s="844">
        <v>0.27173913043478259</v>
      </c>
      <c r="E28" s="845">
        <v>0.72826086956521741</v>
      </c>
      <c r="F28" s="823">
        <v>0</v>
      </c>
      <c r="G28" s="844">
        <v>6.7118644067796607E-2</v>
      </c>
      <c r="H28" s="845">
        <v>0.82711864406779656</v>
      </c>
      <c r="I28" s="823">
        <v>0.10576271186440678</v>
      </c>
      <c r="J28" s="844">
        <v>5.5555555555555552E-2</v>
      </c>
      <c r="K28" s="845">
        <v>0.88888888888888884</v>
      </c>
      <c r="L28" s="823">
        <v>5.5555555555555552E-2</v>
      </c>
      <c r="M28" s="844">
        <v>9.8039215686274508E-3</v>
      </c>
      <c r="N28" s="845">
        <v>0.99019607843137258</v>
      </c>
      <c r="O28" s="823">
        <v>0</v>
      </c>
      <c r="P28" s="844">
        <v>0</v>
      </c>
      <c r="Q28" s="845">
        <v>0</v>
      </c>
      <c r="R28" s="823">
        <v>1</v>
      </c>
      <c r="S28" s="844" t="s">
        <v>114</v>
      </c>
      <c r="T28" s="845" t="s">
        <v>114</v>
      </c>
      <c r="U28" s="823" t="s">
        <v>114</v>
      </c>
      <c r="V28" s="844" t="s">
        <v>114</v>
      </c>
      <c r="W28" s="845" t="s">
        <v>114</v>
      </c>
      <c r="X28" s="823" t="s">
        <v>114</v>
      </c>
      <c r="Y28" s="844">
        <v>0.58333333333333337</v>
      </c>
      <c r="Z28" s="845">
        <v>0.41666666666666669</v>
      </c>
      <c r="AA28" s="823">
        <v>0</v>
      </c>
      <c r="AB28" s="844">
        <v>0.30675909878682844</v>
      </c>
      <c r="AC28" s="845">
        <v>0.6915077989601387</v>
      </c>
      <c r="AD28" s="823">
        <v>1.7331022530329288E-3</v>
      </c>
      <c r="AE28" s="844">
        <v>0.64830813534917209</v>
      </c>
      <c r="AF28" s="845">
        <v>0.35097192224622031</v>
      </c>
      <c r="AG28" s="823">
        <v>7.1994240460763136E-4</v>
      </c>
      <c r="AH28" s="844">
        <v>0.2805755395683453</v>
      </c>
      <c r="AI28" s="845">
        <v>0.71942446043165464</v>
      </c>
      <c r="AJ28" s="823">
        <v>0</v>
      </c>
      <c r="AK28" s="844">
        <v>1.5695067264573991E-2</v>
      </c>
      <c r="AL28" s="845">
        <v>0.97421524663677128</v>
      </c>
      <c r="AM28" s="823">
        <v>1.0089686098654708E-2</v>
      </c>
      <c r="AN28" s="844">
        <v>0.45351089588377724</v>
      </c>
      <c r="AO28" s="845">
        <v>0.54552058111380142</v>
      </c>
      <c r="AP28" s="846">
        <v>9.6852300242130751E-4</v>
      </c>
    </row>
    <row r="32" spans="1:42" ht="23.25" customHeight="1" thickBot="1" x14ac:dyDescent="0.3">
      <c r="D32" s="1006" t="s">
        <v>33</v>
      </c>
      <c r="E32" s="981"/>
      <c r="F32" s="981"/>
      <c r="G32" s="981"/>
      <c r="H32" s="981"/>
      <c r="I32" s="981"/>
      <c r="J32" s="981"/>
      <c r="K32" s="981"/>
      <c r="L32" s="981"/>
      <c r="M32" s="981"/>
      <c r="N32" s="981"/>
      <c r="O32" s="981"/>
      <c r="P32" s="981"/>
      <c r="Q32" s="981"/>
      <c r="R32" s="981"/>
      <c r="S32" s="981"/>
      <c r="T32" s="981"/>
      <c r="U32" s="981"/>
      <c r="V32" s="981"/>
      <c r="W32" s="981"/>
      <c r="X32" s="981"/>
      <c r="Y32" s="981"/>
      <c r="Z32" s="981"/>
      <c r="AA32" s="981"/>
      <c r="AB32" s="981"/>
      <c r="AC32" s="981"/>
      <c r="AD32" s="981"/>
      <c r="AE32" s="981"/>
      <c r="AF32" s="981"/>
      <c r="AG32" s="981"/>
      <c r="AH32" s="981"/>
      <c r="AI32" s="981"/>
      <c r="AJ32" s="981"/>
      <c r="AK32" s="981"/>
      <c r="AL32" s="981"/>
      <c r="AM32" s="981"/>
      <c r="AN32" s="981"/>
      <c r="AO32" s="981"/>
      <c r="AP32" s="1007"/>
    </row>
    <row r="33" spans="1:42" ht="57" customHeight="1" thickBot="1" x14ac:dyDescent="0.3">
      <c r="A33" s="667"/>
      <c r="B33" s="2"/>
      <c r="C33" s="61"/>
      <c r="D33" s="1013" t="s">
        <v>177</v>
      </c>
      <c r="E33" s="1014"/>
      <c r="F33" s="1015"/>
      <c r="G33" s="1014" t="s">
        <v>83</v>
      </c>
      <c r="H33" s="1014"/>
      <c r="I33" s="1014"/>
      <c r="J33" s="1013" t="s">
        <v>45</v>
      </c>
      <c r="K33" s="1014"/>
      <c r="L33" s="1015"/>
      <c r="M33" s="1014" t="s">
        <v>85</v>
      </c>
      <c r="N33" s="1014"/>
      <c r="O33" s="1014"/>
      <c r="P33" s="1013" t="s">
        <v>297</v>
      </c>
      <c r="Q33" s="1014"/>
      <c r="R33" s="1015"/>
      <c r="S33" s="1014" t="s">
        <v>298</v>
      </c>
      <c r="T33" s="1014"/>
      <c r="U33" s="1014"/>
      <c r="V33" s="1013" t="s">
        <v>299</v>
      </c>
      <c r="W33" s="1014"/>
      <c r="X33" s="1015"/>
      <c r="Y33" s="1014" t="s">
        <v>300</v>
      </c>
      <c r="Z33" s="1014"/>
      <c r="AA33" s="1014"/>
      <c r="AB33" s="1013" t="s">
        <v>123</v>
      </c>
      <c r="AC33" s="1014"/>
      <c r="AD33" s="1015"/>
      <c r="AE33" s="1014" t="s">
        <v>48</v>
      </c>
      <c r="AF33" s="1014"/>
      <c r="AG33" s="1014"/>
      <c r="AH33" s="1013" t="s">
        <v>89</v>
      </c>
      <c r="AI33" s="1014"/>
      <c r="AJ33" s="1015"/>
      <c r="AK33" s="1013" t="s">
        <v>147</v>
      </c>
      <c r="AL33" s="1014"/>
      <c r="AM33" s="1015"/>
      <c r="AN33" s="1014" t="s">
        <v>42</v>
      </c>
      <c r="AO33" s="1014"/>
      <c r="AP33" s="1015"/>
    </row>
    <row r="34" spans="1:42" ht="67.5" customHeight="1" thickBot="1" x14ac:dyDescent="0.3">
      <c r="B34" s="2"/>
      <c r="C34" s="62"/>
      <c r="D34" s="676" t="s">
        <v>78</v>
      </c>
      <c r="E34" s="677" t="s">
        <v>80</v>
      </c>
      <c r="F34" s="678" t="s">
        <v>79</v>
      </c>
      <c r="G34" s="679" t="s">
        <v>78</v>
      </c>
      <c r="H34" s="674" t="s">
        <v>80</v>
      </c>
      <c r="I34" s="680" t="s">
        <v>79</v>
      </c>
      <c r="J34" s="673" t="s">
        <v>78</v>
      </c>
      <c r="K34" s="674" t="s">
        <v>80</v>
      </c>
      <c r="L34" s="680" t="s">
        <v>79</v>
      </c>
      <c r="M34" s="673" t="s">
        <v>78</v>
      </c>
      <c r="N34" s="674" t="s">
        <v>80</v>
      </c>
      <c r="O34" s="680" t="s">
        <v>79</v>
      </c>
      <c r="P34" s="673" t="s">
        <v>78</v>
      </c>
      <c r="Q34" s="674" t="s">
        <v>80</v>
      </c>
      <c r="R34" s="680" t="s">
        <v>79</v>
      </c>
      <c r="S34" s="673" t="s">
        <v>78</v>
      </c>
      <c r="T34" s="674" t="s">
        <v>80</v>
      </c>
      <c r="U34" s="681" t="s">
        <v>79</v>
      </c>
      <c r="V34" s="682" t="s">
        <v>78</v>
      </c>
      <c r="W34" s="674" t="s">
        <v>80</v>
      </c>
      <c r="X34" s="680" t="s">
        <v>79</v>
      </c>
      <c r="Y34" s="673" t="s">
        <v>78</v>
      </c>
      <c r="Z34" s="674" t="s">
        <v>80</v>
      </c>
      <c r="AA34" s="680" t="s">
        <v>79</v>
      </c>
      <c r="AB34" s="673" t="s">
        <v>78</v>
      </c>
      <c r="AC34" s="674" t="s">
        <v>80</v>
      </c>
      <c r="AD34" s="681" t="s">
        <v>79</v>
      </c>
      <c r="AE34" s="682" t="s">
        <v>78</v>
      </c>
      <c r="AF34" s="674" t="s">
        <v>80</v>
      </c>
      <c r="AG34" s="681" t="s">
        <v>79</v>
      </c>
      <c r="AH34" s="682" t="s">
        <v>78</v>
      </c>
      <c r="AI34" s="674" t="s">
        <v>80</v>
      </c>
      <c r="AJ34" s="680" t="s">
        <v>79</v>
      </c>
      <c r="AK34" s="673" t="s">
        <v>78</v>
      </c>
      <c r="AL34" s="674" t="s">
        <v>80</v>
      </c>
      <c r="AM34" s="680" t="s">
        <v>79</v>
      </c>
      <c r="AN34" s="673" t="s">
        <v>78</v>
      </c>
      <c r="AO34" s="674" t="s">
        <v>80</v>
      </c>
      <c r="AP34" s="675" t="s">
        <v>79</v>
      </c>
    </row>
    <row r="35" spans="1:42" ht="15" customHeight="1" x14ac:dyDescent="0.25">
      <c r="B35" s="950" t="s">
        <v>175</v>
      </c>
      <c r="C35" s="668" t="s">
        <v>4</v>
      </c>
      <c r="D35" s="824" t="s">
        <v>114</v>
      </c>
      <c r="E35" s="824" t="s">
        <v>114</v>
      </c>
      <c r="F35" s="825" t="s">
        <v>114</v>
      </c>
      <c r="G35" s="826" t="s">
        <v>114</v>
      </c>
      <c r="H35" s="824" t="s">
        <v>114</v>
      </c>
      <c r="I35" s="825" t="s">
        <v>114</v>
      </c>
      <c r="J35" s="826" t="s">
        <v>114</v>
      </c>
      <c r="K35" s="824" t="s">
        <v>114</v>
      </c>
      <c r="L35" s="825" t="s">
        <v>114</v>
      </c>
      <c r="M35" s="826" t="s">
        <v>114</v>
      </c>
      <c r="N35" s="824" t="s">
        <v>114</v>
      </c>
      <c r="O35" s="825" t="s">
        <v>114</v>
      </c>
      <c r="P35" s="826" t="s">
        <v>114</v>
      </c>
      <c r="Q35" s="824" t="s">
        <v>114</v>
      </c>
      <c r="R35" s="825" t="s">
        <v>114</v>
      </c>
      <c r="S35" s="826" t="s">
        <v>114</v>
      </c>
      <c r="T35" s="824" t="s">
        <v>114</v>
      </c>
      <c r="U35" s="825" t="s">
        <v>114</v>
      </c>
      <c r="V35" s="826" t="s">
        <v>114</v>
      </c>
      <c r="W35" s="824" t="s">
        <v>114</v>
      </c>
      <c r="X35" s="825" t="s">
        <v>114</v>
      </c>
      <c r="Y35" s="826" t="s">
        <v>114</v>
      </c>
      <c r="Z35" s="824" t="s">
        <v>114</v>
      </c>
      <c r="AA35" s="825" t="s">
        <v>114</v>
      </c>
      <c r="AB35" s="826" t="s">
        <v>114</v>
      </c>
      <c r="AC35" s="824" t="s">
        <v>114</v>
      </c>
      <c r="AD35" s="825" t="s">
        <v>114</v>
      </c>
      <c r="AE35" s="826" t="s">
        <v>114</v>
      </c>
      <c r="AF35" s="824" t="s">
        <v>114</v>
      </c>
      <c r="AG35" s="825" t="s">
        <v>114</v>
      </c>
      <c r="AH35" s="826" t="s">
        <v>114</v>
      </c>
      <c r="AI35" s="824" t="s">
        <v>114</v>
      </c>
      <c r="AJ35" s="825" t="s">
        <v>114</v>
      </c>
      <c r="AK35" s="826" t="s">
        <v>114</v>
      </c>
      <c r="AL35" s="824" t="s">
        <v>114</v>
      </c>
      <c r="AM35" s="825" t="s">
        <v>114</v>
      </c>
      <c r="AN35" s="826">
        <v>1</v>
      </c>
      <c r="AO35" s="824">
        <v>0</v>
      </c>
      <c r="AP35" s="825">
        <v>0</v>
      </c>
    </row>
    <row r="36" spans="1:42" x14ac:dyDescent="0.25">
      <c r="B36" s="948"/>
      <c r="C36" s="669" t="s">
        <v>5</v>
      </c>
      <c r="D36" s="827" t="s">
        <v>114</v>
      </c>
      <c r="E36" s="827" t="s">
        <v>114</v>
      </c>
      <c r="F36" s="828" t="s">
        <v>114</v>
      </c>
      <c r="G36" s="829" t="s">
        <v>114</v>
      </c>
      <c r="H36" s="827" t="s">
        <v>114</v>
      </c>
      <c r="I36" s="828" t="s">
        <v>114</v>
      </c>
      <c r="J36" s="829" t="s">
        <v>114</v>
      </c>
      <c r="K36" s="827" t="s">
        <v>114</v>
      </c>
      <c r="L36" s="828" t="s">
        <v>114</v>
      </c>
      <c r="M36" s="829" t="s">
        <v>114</v>
      </c>
      <c r="N36" s="827" t="s">
        <v>114</v>
      </c>
      <c r="O36" s="828" t="s">
        <v>114</v>
      </c>
      <c r="P36" s="829" t="s">
        <v>114</v>
      </c>
      <c r="Q36" s="827" t="s">
        <v>114</v>
      </c>
      <c r="R36" s="828" t="s">
        <v>114</v>
      </c>
      <c r="S36" s="829" t="s">
        <v>114</v>
      </c>
      <c r="T36" s="827" t="s">
        <v>114</v>
      </c>
      <c r="U36" s="828" t="s">
        <v>114</v>
      </c>
      <c r="V36" s="829" t="s">
        <v>114</v>
      </c>
      <c r="W36" s="827" t="s">
        <v>114</v>
      </c>
      <c r="X36" s="828" t="s">
        <v>114</v>
      </c>
      <c r="Y36" s="829" t="s">
        <v>114</v>
      </c>
      <c r="Z36" s="827" t="s">
        <v>114</v>
      </c>
      <c r="AA36" s="828" t="s">
        <v>114</v>
      </c>
      <c r="AB36" s="829" t="s">
        <v>114</v>
      </c>
      <c r="AC36" s="827" t="s">
        <v>114</v>
      </c>
      <c r="AD36" s="828" t="s">
        <v>114</v>
      </c>
      <c r="AE36" s="829">
        <v>1</v>
      </c>
      <c r="AF36" s="827">
        <v>0</v>
      </c>
      <c r="AG36" s="828">
        <v>0</v>
      </c>
      <c r="AH36" s="829" t="s">
        <v>114</v>
      </c>
      <c r="AI36" s="827" t="s">
        <v>114</v>
      </c>
      <c r="AJ36" s="828" t="s">
        <v>114</v>
      </c>
      <c r="AK36" s="829" t="s">
        <v>114</v>
      </c>
      <c r="AL36" s="827" t="s">
        <v>114</v>
      </c>
      <c r="AM36" s="828" t="s">
        <v>114</v>
      </c>
      <c r="AN36" s="829">
        <v>0.99295774647887325</v>
      </c>
      <c r="AO36" s="827">
        <v>7.0422535211267607E-3</v>
      </c>
      <c r="AP36" s="828">
        <v>0</v>
      </c>
    </row>
    <row r="37" spans="1:42" x14ac:dyDescent="0.25">
      <c r="B37" s="948"/>
      <c r="C37" s="670" t="s">
        <v>6</v>
      </c>
      <c r="D37" s="830" t="s">
        <v>114</v>
      </c>
      <c r="E37" s="830" t="s">
        <v>114</v>
      </c>
      <c r="F37" s="831" t="s">
        <v>114</v>
      </c>
      <c r="G37" s="832">
        <v>0</v>
      </c>
      <c r="H37" s="830">
        <v>1</v>
      </c>
      <c r="I37" s="831">
        <v>0</v>
      </c>
      <c r="J37" s="832" t="s">
        <v>114</v>
      </c>
      <c r="K37" s="830" t="s">
        <v>114</v>
      </c>
      <c r="L37" s="831" t="s">
        <v>114</v>
      </c>
      <c r="M37" s="832" t="s">
        <v>114</v>
      </c>
      <c r="N37" s="830" t="s">
        <v>114</v>
      </c>
      <c r="O37" s="831" t="s">
        <v>114</v>
      </c>
      <c r="P37" s="832" t="s">
        <v>114</v>
      </c>
      <c r="Q37" s="830" t="s">
        <v>114</v>
      </c>
      <c r="R37" s="831" t="s">
        <v>114</v>
      </c>
      <c r="S37" s="832" t="s">
        <v>114</v>
      </c>
      <c r="T37" s="830" t="s">
        <v>114</v>
      </c>
      <c r="U37" s="831" t="s">
        <v>114</v>
      </c>
      <c r="V37" s="832" t="s">
        <v>114</v>
      </c>
      <c r="W37" s="830" t="s">
        <v>114</v>
      </c>
      <c r="X37" s="831" t="s">
        <v>114</v>
      </c>
      <c r="Y37" s="832">
        <v>0</v>
      </c>
      <c r="Z37" s="830">
        <v>1</v>
      </c>
      <c r="AA37" s="831">
        <v>0</v>
      </c>
      <c r="AB37" s="832" t="s">
        <v>114</v>
      </c>
      <c r="AC37" s="830" t="s">
        <v>114</v>
      </c>
      <c r="AD37" s="831" t="s">
        <v>114</v>
      </c>
      <c r="AE37" s="832">
        <v>1</v>
      </c>
      <c r="AF37" s="830">
        <v>0</v>
      </c>
      <c r="AG37" s="831">
        <v>0</v>
      </c>
      <c r="AH37" s="832" t="s">
        <v>114</v>
      </c>
      <c r="AI37" s="830" t="s">
        <v>114</v>
      </c>
      <c r="AJ37" s="831" t="s">
        <v>114</v>
      </c>
      <c r="AK37" s="832">
        <v>1</v>
      </c>
      <c r="AL37" s="830">
        <v>0</v>
      </c>
      <c r="AM37" s="831">
        <v>0</v>
      </c>
      <c r="AN37" s="832">
        <v>0.963963963963964</v>
      </c>
      <c r="AO37" s="830">
        <v>3.6036036036036036E-2</v>
      </c>
      <c r="AP37" s="831">
        <v>0</v>
      </c>
    </row>
    <row r="38" spans="1:42" x14ac:dyDescent="0.25">
      <c r="B38" s="948"/>
      <c r="C38" s="669" t="s">
        <v>43</v>
      </c>
      <c r="D38" s="827" t="s">
        <v>114</v>
      </c>
      <c r="E38" s="827" t="s">
        <v>114</v>
      </c>
      <c r="F38" s="828" t="s">
        <v>114</v>
      </c>
      <c r="G38" s="829" t="s">
        <v>114</v>
      </c>
      <c r="H38" s="827" t="s">
        <v>114</v>
      </c>
      <c r="I38" s="828" t="s">
        <v>114</v>
      </c>
      <c r="J38" s="829" t="s">
        <v>114</v>
      </c>
      <c r="K38" s="827" t="s">
        <v>114</v>
      </c>
      <c r="L38" s="828" t="s">
        <v>114</v>
      </c>
      <c r="M38" s="829" t="s">
        <v>114</v>
      </c>
      <c r="N38" s="827" t="s">
        <v>114</v>
      </c>
      <c r="O38" s="828" t="s">
        <v>114</v>
      </c>
      <c r="P38" s="829" t="s">
        <v>114</v>
      </c>
      <c r="Q38" s="827" t="s">
        <v>114</v>
      </c>
      <c r="R38" s="828" t="s">
        <v>114</v>
      </c>
      <c r="S38" s="829" t="s">
        <v>114</v>
      </c>
      <c r="T38" s="827" t="s">
        <v>114</v>
      </c>
      <c r="U38" s="828" t="s">
        <v>114</v>
      </c>
      <c r="V38" s="829" t="s">
        <v>114</v>
      </c>
      <c r="W38" s="827" t="s">
        <v>114</v>
      </c>
      <c r="X38" s="828" t="s">
        <v>114</v>
      </c>
      <c r="Y38" s="829" t="s">
        <v>114</v>
      </c>
      <c r="Z38" s="827" t="s">
        <v>114</v>
      </c>
      <c r="AA38" s="828" t="s">
        <v>114</v>
      </c>
      <c r="AB38" s="829" t="s">
        <v>114</v>
      </c>
      <c r="AC38" s="827" t="s">
        <v>114</v>
      </c>
      <c r="AD38" s="828" t="s">
        <v>114</v>
      </c>
      <c r="AE38" s="829" t="s">
        <v>114</v>
      </c>
      <c r="AF38" s="827" t="s">
        <v>114</v>
      </c>
      <c r="AG38" s="828" t="s">
        <v>114</v>
      </c>
      <c r="AH38" s="829" t="s">
        <v>114</v>
      </c>
      <c r="AI38" s="827" t="s">
        <v>114</v>
      </c>
      <c r="AJ38" s="828" t="s">
        <v>114</v>
      </c>
      <c r="AK38" s="829" t="s">
        <v>114</v>
      </c>
      <c r="AL38" s="827" t="s">
        <v>114</v>
      </c>
      <c r="AM38" s="828" t="s">
        <v>114</v>
      </c>
      <c r="AN38" s="829" t="s">
        <v>114</v>
      </c>
      <c r="AO38" s="827" t="s">
        <v>114</v>
      </c>
      <c r="AP38" s="828" t="s">
        <v>114</v>
      </c>
    </row>
    <row r="39" spans="1:42" x14ac:dyDescent="0.25">
      <c r="B39" s="948"/>
      <c r="C39" s="670" t="s">
        <v>8</v>
      </c>
      <c r="D39" s="830" t="s">
        <v>114</v>
      </c>
      <c r="E39" s="830" t="s">
        <v>114</v>
      </c>
      <c r="F39" s="831" t="s">
        <v>114</v>
      </c>
      <c r="G39" s="832" t="s">
        <v>114</v>
      </c>
      <c r="H39" s="830" t="s">
        <v>114</v>
      </c>
      <c r="I39" s="831" t="s">
        <v>114</v>
      </c>
      <c r="J39" s="832" t="s">
        <v>114</v>
      </c>
      <c r="K39" s="830" t="s">
        <v>114</v>
      </c>
      <c r="L39" s="831" t="s">
        <v>114</v>
      </c>
      <c r="M39" s="832" t="s">
        <v>114</v>
      </c>
      <c r="N39" s="830" t="s">
        <v>114</v>
      </c>
      <c r="O39" s="831" t="s">
        <v>114</v>
      </c>
      <c r="P39" s="832" t="s">
        <v>114</v>
      </c>
      <c r="Q39" s="830" t="s">
        <v>114</v>
      </c>
      <c r="R39" s="831" t="s">
        <v>114</v>
      </c>
      <c r="S39" s="832" t="s">
        <v>114</v>
      </c>
      <c r="T39" s="830" t="s">
        <v>114</v>
      </c>
      <c r="U39" s="831" t="s">
        <v>114</v>
      </c>
      <c r="V39" s="832" t="s">
        <v>114</v>
      </c>
      <c r="W39" s="830" t="s">
        <v>114</v>
      </c>
      <c r="X39" s="831" t="s">
        <v>114</v>
      </c>
      <c r="Y39" s="832" t="s">
        <v>114</v>
      </c>
      <c r="Z39" s="830" t="s">
        <v>114</v>
      </c>
      <c r="AA39" s="831" t="s">
        <v>114</v>
      </c>
      <c r="AB39" s="832" t="s">
        <v>114</v>
      </c>
      <c r="AC39" s="830" t="s">
        <v>114</v>
      </c>
      <c r="AD39" s="831" t="s">
        <v>114</v>
      </c>
      <c r="AE39" s="832" t="s">
        <v>114</v>
      </c>
      <c r="AF39" s="830" t="s">
        <v>114</v>
      </c>
      <c r="AG39" s="831" t="s">
        <v>114</v>
      </c>
      <c r="AH39" s="832" t="s">
        <v>114</v>
      </c>
      <c r="AI39" s="830" t="s">
        <v>114</v>
      </c>
      <c r="AJ39" s="831" t="s">
        <v>114</v>
      </c>
      <c r="AK39" s="832" t="s">
        <v>114</v>
      </c>
      <c r="AL39" s="830" t="s">
        <v>114</v>
      </c>
      <c r="AM39" s="831" t="s">
        <v>114</v>
      </c>
      <c r="AN39" s="832" t="s">
        <v>114</v>
      </c>
      <c r="AO39" s="830" t="s">
        <v>114</v>
      </c>
      <c r="AP39" s="831" t="s">
        <v>114</v>
      </c>
    </row>
    <row r="40" spans="1:42" x14ac:dyDescent="0.25">
      <c r="B40" s="948"/>
      <c r="C40" s="669" t="s">
        <v>9</v>
      </c>
      <c r="D40" s="827">
        <v>0.5</v>
      </c>
      <c r="E40" s="827">
        <v>0.5</v>
      </c>
      <c r="F40" s="828">
        <v>0</v>
      </c>
      <c r="G40" s="829">
        <v>0.17433414043583534</v>
      </c>
      <c r="H40" s="827">
        <v>0.78934624697336564</v>
      </c>
      <c r="I40" s="828">
        <v>3.6319612590799029E-2</v>
      </c>
      <c r="J40" s="829">
        <v>0.14285714285714285</v>
      </c>
      <c r="K40" s="827">
        <v>0.8571428571428571</v>
      </c>
      <c r="L40" s="828">
        <v>0</v>
      </c>
      <c r="M40" s="829">
        <v>0</v>
      </c>
      <c r="N40" s="827">
        <v>1</v>
      </c>
      <c r="O40" s="828">
        <v>0</v>
      </c>
      <c r="P40" s="829" t="s">
        <v>114</v>
      </c>
      <c r="Q40" s="827" t="s">
        <v>114</v>
      </c>
      <c r="R40" s="828" t="s">
        <v>114</v>
      </c>
      <c r="S40" s="829" t="s">
        <v>114</v>
      </c>
      <c r="T40" s="827" t="s">
        <v>114</v>
      </c>
      <c r="U40" s="828" t="s">
        <v>114</v>
      </c>
      <c r="V40" s="829" t="s">
        <v>114</v>
      </c>
      <c r="W40" s="827" t="s">
        <v>114</v>
      </c>
      <c r="X40" s="828" t="s">
        <v>114</v>
      </c>
      <c r="Y40" s="829">
        <v>0.34482758620689657</v>
      </c>
      <c r="Z40" s="827">
        <v>0.65517241379310343</v>
      </c>
      <c r="AA40" s="828">
        <v>0</v>
      </c>
      <c r="AB40" s="829">
        <v>0.3691860465116279</v>
      </c>
      <c r="AC40" s="827">
        <v>0.6308139534883721</v>
      </c>
      <c r="AD40" s="828">
        <v>0</v>
      </c>
      <c r="AE40" s="829">
        <v>0.94455852156057496</v>
      </c>
      <c r="AF40" s="827">
        <v>2.8747433264887063E-2</v>
      </c>
      <c r="AG40" s="828">
        <v>2.6694045174537988E-2</v>
      </c>
      <c r="AH40" s="829">
        <v>0.72499999999999998</v>
      </c>
      <c r="AI40" s="827">
        <v>0.27500000000000002</v>
      </c>
      <c r="AJ40" s="828">
        <v>0</v>
      </c>
      <c r="AK40" s="829">
        <v>0.32090761750405189</v>
      </c>
      <c r="AL40" s="827">
        <v>0.67909238249594817</v>
      </c>
      <c r="AM40" s="828">
        <v>0</v>
      </c>
      <c r="AN40" s="829">
        <v>0.7997384832025749</v>
      </c>
      <c r="AO40" s="827">
        <v>0.20026151679742507</v>
      </c>
      <c r="AP40" s="828">
        <v>0</v>
      </c>
    </row>
    <row r="41" spans="1:42" x14ac:dyDescent="0.25">
      <c r="B41" s="948"/>
      <c r="C41" s="670" t="s">
        <v>10</v>
      </c>
      <c r="D41" s="830" t="s">
        <v>114</v>
      </c>
      <c r="E41" s="830" t="s">
        <v>114</v>
      </c>
      <c r="F41" s="831" t="s">
        <v>114</v>
      </c>
      <c r="G41" s="832" t="s">
        <v>114</v>
      </c>
      <c r="H41" s="830" t="s">
        <v>114</v>
      </c>
      <c r="I41" s="831" t="s">
        <v>114</v>
      </c>
      <c r="J41" s="832" t="s">
        <v>114</v>
      </c>
      <c r="K41" s="830" t="s">
        <v>114</v>
      </c>
      <c r="L41" s="831" t="s">
        <v>114</v>
      </c>
      <c r="M41" s="832" t="s">
        <v>114</v>
      </c>
      <c r="N41" s="830" t="s">
        <v>114</v>
      </c>
      <c r="O41" s="831" t="s">
        <v>114</v>
      </c>
      <c r="P41" s="832" t="s">
        <v>114</v>
      </c>
      <c r="Q41" s="830" t="s">
        <v>114</v>
      </c>
      <c r="R41" s="831" t="s">
        <v>114</v>
      </c>
      <c r="S41" s="832" t="s">
        <v>114</v>
      </c>
      <c r="T41" s="830" t="s">
        <v>114</v>
      </c>
      <c r="U41" s="831" t="s">
        <v>114</v>
      </c>
      <c r="V41" s="832" t="s">
        <v>114</v>
      </c>
      <c r="W41" s="830" t="s">
        <v>114</v>
      </c>
      <c r="X41" s="831" t="s">
        <v>114</v>
      </c>
      <c r="Y41" s="832" t="s">
        <v>114</v>
      </c>
      <c r="Z41" s="830" t="s">
        <v>114</v>
      </c>
      <c r="AA41" s="831" t="s">
        <v>114</v>
      </c>
      <c r="AB41" s="832" t="s">
        <v>114</v>
      </c>
      <c r="AC41" s="830" t="s">
        <v>114</v>
      </c>
      <c r="AD41" s="831" t="s">
        <v>114</v>
      </c>
      <c r="AE41" s="832" t="s">
        <v>114</v>
      </c>
      <c r="AF41" s="830" t="s">
        <v>114</v>
      </c>
      <c r="AG41" s="831" t="s">
        <v>114</v>
      </c>
      <c r="AH41" s="832" t="s">
        <v>114</v>
      </c>
      <c r="AI41" s="830" t="s">
        <v>114</v>
      </c>
      <c r="AJ41" s="831" t="s">
        <v>114</v>
      </c>
      <c r="AK41" s="832" t="s">
        <v>114</v>
      </c>
      <c r="AL41" s="830" t="s">
        <v>114</v>
      </c>
      <c r="AM41" s="831" t="s">
        <v>114</v>
      </c>
      <c r="AN41" s="832">
        <v>1</v>
      </c>
      <c r="AO41" s="830">
        <v>0</v>
      </c>
      <c r="AP41" s="831">
        <v>0</v>
      </c>
    </row>
    <row r="42" spans="1:42" x14ac:dyDescent="0.25">
      <c r="B42" s="948"/>
      <c r="C42" s="669" t="s">
        <v>11</v>
      </c>
      <c r="D42" s="827" t="s">
        <v>114</v>
      </c>
      <c r="E42" s="827" t="s">
        <v>114</v>
      </c>
      <c r="F42" s="828" t="s">
        <v>114</v>
      </c>
      <c r="G42" s="829" t="s">
        <v>114</v>
      </c>
      <c r="H42" s="827" t="s">
        <v>114</v>
      </c>
      <c r="I42" s="828" t="s">
        <v>114</v>
      </c>
      <c r="J42" s="829" t="s">
        <v>114</v>
      </c>
      <c r="K42" s="827" t="s">
        <v>114</v>
      </c>
      <c r="L42" s="828" t="s">
        <v>114</v>
      </c>
      <c r="M42" s="829" t="s">
        <v>114</v>
      </c>
      <c r="N42" s="827" t="s">
        <v>114</v>
      </c>
      <c r="O42" s="828" t="s">
        <v>114</v>
      </c>
      <c r="P42" s="829" t="s">
        <v>114</v>
      </c>
      <c r="Q42" s="827" t="s">
        <v>114</v>
      </c>
      <c r="R42" s="828" t="s">
        <v>114</v>
      </c>
      <c r="S42" s="829" t="s">
        <v>114</v>
      </c>
      <c r="T42" s="827" t="s">
        <v>114</v>
      </c>
      <c r="U42" s="828" t="s">
        <v>114</v>
      </c>
      <c r="V42" s="829" t="s">
        <v>114</v>
      </c>
      <c r="W42" s="827" t="s">
        <v>114</v>
      </c>
      <c r="X42" s="828" t="s">
        <v>114</v>
      </c>
      <c r="Y42" s="829" t="s">
        <v>114</v>
      </c>
      <c r="Z42" s="827" t="s">
        <v>114</v>
      </c>
      <c r="AA42" s="828" t="s">
        <v>114</v>
      </c>
      <c r="AB42" s="829" t="s">
        <v>114</v>
      </c>
      <c r="AC42" s="827" t="s">
        <v>114</v>
      </c>
      <c r="AD42" s="828" t="s">
        <v>114</v>
      </c>
      <c r="AE42" s="829" t="s">
        <v>114</v>
      </c>
      <c r="AF42" s="827" t="s">
        <v>114</v>
      </c>
      <c r="AG42" s="828" t="s">
        <v>114</v>
      </c>
      <c r="AH42" s="829" t="s">
        <v>114</v>
      </c>
      <c r="AI42" s="827" t="s">
        <v>114</v>
      </c>
      <c r="AJ42" s="828" t="s">
        <v>114</v>
      </c>
      <c r="AK42" s="829" t="s">
        <v>114</v>
      </c>
      <c r="AL42" s="827" t="s">
        <v>114</v>
      </c>
      <c r="AM42" s="828" t="s">
        <v>114</v>
      </c>
      <c r="AN42" s="829">
        <v>1</v>
      </c>
      <c r="AO42" s="827">
        <v>0</v>
      </c>
      <c r="AP42" s="828">
        <v>0</v>
      </c>
    </row>
    <row r="43" spans="1:42" x14ac:dyDescent="0.25">
      <c r="B43" s="948"/>
      <c r="C43" s="670" t="s">
        <v>46</v>
      </c>
      <c r="D43" s="830">
        <v>7.5376884422110546E-2</v>
      </c>
      <c r="E43" s="830">
        <v>0.92462311557788945</v>
      </c>
      <c r="F43" s="831">
        <v>0</v>
      </c>
      <c r="G43" s="832">
        <v>4.641098343530816E-2</v>
      </c>
      <c r="H43" s="830">
        <v>0.91493806894493357</v>
      </c>
      <c r="I43" s="831">
        <v>3.8650947619758243E-2</v>
      </c>
      <c r="J43" s="832">
        <v>0</v>
      </c>
      <c r="K43" s="830">
        <v>0.7142857142857143</v>
      </c>
      <c r="L43" s="831">
        <v>0.2857142857142857</v>
      </c>
      <c r="M43" s="832">
        <v>2.1220159151193632E-3</v>
      </c>
      <c r="N43" s="830">
        <v>0.9978779840848806</v>
      </c>
      <c r="O43" s="831">
        <v>0</v>
      </c>
      <c r="P43" s="832" t="s">
        <v>114</v>
      </c>
      <c r="Q43" s="830" t="s">
        <v>114</v>
      </c>
      <c r="R43" s="831" t="s">
        <v>114</v>
      </c>
      <c r="S43" s="832" t="s">
        <v>114</v>
      </c>
      <c r="T43" s="830" t="s">
        <v>114</v>
      </c>
      <c r="U43" s="831" t="s">
        <v>114</v>
      </c>
      <c r="V43" s="832" t="s">
        <v>114</v>
      </c>
      <c r="W43" s="830" t="s">
        <v>114</v>
      </c>
      <c r="X43" s="831" t="s">
        <v>114</v>
      </c>
      <c r="Y43" s="832">
        <v>0.68</v>
      </c>
      <c r="Z43" s="830">
        <v>0.32</v>
      </c>
      <c r="AA43" s="831">
        <v>0</v>
      </c>
      <c r="AB43" s="832">
        <v>0.56125292609519561</v>
      </c>
      <c r="AC43" s="830">
        <v>0.43852413331847062</v>
      </c>
      <c r="AD43" s="831">
        <v>2.2294058633374206E-4</v>
      </c>
      <c r="AE43" s="832">
        <v>0.81185161898773972</v>
      </c>
      <c r="AF43" s="830">
        <v>0.18626218170386671</v>
      </c>
      <c r="AG43" s="831">
        <v>1.886199308393587E-3</v>
      </c>
      <c r="AH43" s="832">
        <v>0.59052924791086348</v>
      </c>
      <c r="AI43" s="830">
        <v>0.40947075208913647</v>
      </c>
      <c r="AJ43" s="831">
        <v>0</v>
      </c>
      <c r="AK43" s="832">
        <v>4.8763577536399351E-2</v>
      </c>
      <c r="AL43" s="830">
        <v>0.94846313843309449</v>
      </c>
      <c r="AM43" s="831">
        <v>2.7732840305061245E-3</v>
      </c>
      <c r="AN43" s="832">
        <v>0.62624107482360891</v>
      </c>
      <c r="AO43" s="830">
        <v>0.37375892517639103</v>
      </c>
      <c r="AP43" s="831">
        <v>0</v>
      </c>
    </row>
    <row r="44" spans="1:42" x14ac:dyDescent="0.25">
      <c r="A44" s="58"/>
      <c r="B44" s="951"/>
      <c r="C44" s="669" t="s">
        <v>13</v>
      </c>
      <c r="D44" s="827">
        <v>0.4</v>
      </c>
      <c r="E44" s="827">
        <v>0.6</v>
      </c>
      <c r="F44" s="828">
        <v>0</v>
      </c>
      <c r="G44" s="829">
        <v>0.15628930817610062</v>
      </c>
      <c r="H44" s="827">
        <v>0.81289308176100628</v>
      </c>
      <c r="I44" s="828">
        <v>3.0817610062893082E-2</v>
      </c>
      <c r="J44" s="829">
        <v>0</v>
      </c>
      <c r="K44" s="827">
        <v>1</v>
      </c>
      <c r="L44" s="828">
        <v>0</v>
      </c>
      <c r="M44" s="829">
        <v>0</v>
      </c>
      <c r="N44" s="827">
        <v>1</v>
      </c>
      <c r="O44" s="828">
        <v>0</v>
      </c>
      <c r="P44" s="829">
        <v>0</v>
      </c>
      <c r="Q44" s="827">
        <v>0</v>
      </c>
      <c r="R44" s="828">
        <v>1</v>
      </c>
      <c r="S44" s="829" t="s">
        <v>114</v>
      </c>
      <c r="T44" s="827" t="s">
        <v>114</v>
      </c>
      <c r="U44" s="828" t="s">
        <v>114</v>
      </c>
      <c r="V44" s="829" t="s">
        <v>114</v>
      </c>
      <c r="W44" s="827" t="s">
        <v>114</v>
      </c>
      <c r="X44" s="828" t="s">
        <v>114</v>
      </c>
      <c r="Y44" s="829">
        <v>0.38297872340425532</v>
      </c>
      <c r="Z44" s="827">
        <v>0.61702127659574468</v>
      </c>
      <c r="AA44" s="828">
        <v>0</v>
      </c>
      <c r="AB44" s="829">
        <v>0.79260283442792945</v>
      </c>
      <c r="AC44" s="827">
        <v>0.20739716557207052</v>
      </c>
      <c r="AD44" s="828">
        <v>0</v>
      </c>
      <c r="AE44" s="829">
        <v>0.75714285714285712</v>
      </c>
      <c r="AF44" s="827">
        <v>0.24285714285714285</v>
      </c>
      <c r="AG44" s="828">
        <v>0</v>
      </c>
      <c r="AH44" s="829">
        <v>0.16774193548387098</v>
      </c>
      <c r="AI44" s="827">
        <v>0.83225806451612905</v>
      </c>
      <c r="AJ44" s="828">
        <v>0</v>
      </c>
      <c r="AK44" s="829">
        <v>0.14599627560521417</v>
      </c>
      <c r="AL44" s="827">
        <v>0.82830540037243949</v>
      </c>
      <c r="AM44" s="828">
        <v>2.5698324022346369E-2</v>
      </c>
      <c r="AN44" s="829">
        <v>0.7747631593699198</v>
      </c>
      <c r="AO44" s="827">
        <v>0.22523684063008015</v>
      </c>
      <c r="AP44" s="828">
        <v>0</v>
      </c>
    </row>
    <row r="45" spans="1:42" ht="15.75" thickBot="1" x14ac:dyDescent="0.3">
      <c r="A45" s="58"/>
      <c r="B45" s="949"/>
      <c r="C45" s="671" t="s">
        <v>14</v>
      </c>
      <c r="D45" s="833" t="s">
        <v>114</v>
      </c>
      <c r="E45" s="833" t="s">
        <v>114</v>
      </c>
      <c r="F45" s="834" t="s">
        <v>114</v>
      </c>
      <c r="G45" s="835" t="s">
        <v>114</v>
      </c>
      <c r="H45" s="833" t="s">
        <v>114</v>
      </c>
      <c r="I45" s="834" t="s">
        <v>114</v>
      </c>
      <c r="J45" s="835" t="s">
        <v>114</v>
      </c>
      <c r="K45" s="833" t="s">
        <v>114</v>
      </c>
      <c r="L45" s="834" t="s">
        <v>114</v>
      </c>
      <c r="M45" s="835" t="s">
        <v>114</v>
      </c>
      <c r="N45" s="833" t="s">
        <v>114</v>
      </c>
      <c r="O45" s="834" t="s">
        <v>114</v>
      </c>
      <c r="P45" s="835" t="s">
        <v>114</v>
      </c>
      <c r="Q45" s="833" t="s">
        <v>114</v>
      </c>
      <c r="R45" s="834" t="s">
        <v>114</v>
      </c>
      <c r="S45" s="835" t="s">
        <v>114</v>
      </c>
      <c r="T45" s="833" t="s">
        <v>114</v>
      </c>
      <c r="U45" s="834" t="s">
        <v>114</v>
      </c>
      <c r="V45" s="835" t="s">
        <v>114</v>
      </c>
      <c r="W45" s="833" t="s">
        <v>114</v>
      </c>
      <c r="X45" s="834" t="s">
        <v>114</v>
      </c>
      <c r="Y45" s="835" t="s">
        <v>114</v>
      </c>
      <c r="Z45" s="833" t="s">
        <v>114</v>
      </c>
      <c r="AA45" s="834" t="s">
        <v>114</v>
      </c>
      <c r="AB45" s="835" t="s">
        <v>114</v>
      </c>
      <c r="AC45" s="833" t="s">
        <v>114</v>
      </c>
      <c r="AD45" s="834" t="s">
        <v>114</v>
      </c>
      <c r="AE45" s="835" t="s">
        <v>114</v>
      </c>
      <c r="AF45" s="833" t="s">
        <v>114</v>
      </c>
      <c r="AG45" s="834" t="s">
        <v>114</v>
      </c>
      <c r="AH45" s="835" t="s">
        <v>114</v>
      </c>
      <c r="AI45" s="833" t="s">
        <v>114</v>
      </c>
      <c r="AJ45" s="834" t="s">
        <v>114</v>
      </c>
      <c r="AK45" s="835" t="s">
        <v>114</v>
      </c>
      <c r="AL45" s="833" t="s">
        <v>114</v>
      </c>
      <c r="AM45" s="834" t="s">
        <v>114</v>
      </c>
      <c r="AN45" s="835">
        <v>1</v>
      </c>
      <c r="AO45" s="833">
        <v>0</v>
      </c>
      <c r="AP45" s="834">
        <v>0</v>
      </c>
    </row>
    <row r="46" spans="1:42" ht="15.75" thickBot="1" x14ac:dyDescent="0.3">
      <c r="A46" s="58"/>
      <c r="B46" s="952" t="s">
        <v>175</v>
      </c>
      <c r="C46" s="1012"/>
      <c r="D46" s="836">
        <v>9.4786729857819899E-2</v>
      </c>
      <c r="E46" s="837">
        <v>0.90521327014218012</v>
      </c>
      <c r="F46" s="838">
        <v>0</v>
      </c>
      <c r="G46" s="836">
        <v>8.5362304782229115E-2</v>
      </c>
      <c r="H46" s="837">
        <v>0.87855272092346492</v>
      </c>
      <c r="I46" s="838">
        <v>3.6084974294305946E-2</v>
      </c>
      <c r="J46" s="836">
        <v>0.04</v>
      </c>
      <c r="K46" s="837">
        <v>0.88</v>
      </c>
      <c r="L46" s="838">
        <v>0.08</v>
      </c>
      <c r="M46" s="836">
        <v>1.6194331983805668E-2</v>
      </c>
      <c r="N46" s="837">
        <v>0.98380566801619429</v>
      </c>
      <c r="O46" s="838">
        <v>0</v>
      </c>
      <c r="P46" s="836">
        <v>0</v>
      </c>
      <c r="Q46" s="837">
        <v>0</v>
      </c>
      <c r="R46" s="838">
        <v>1</v>
      </c>
      <c r="S46" s="836" t="s">
        <v>114</v>
      </c>
      <c r="T46" s="837" t="s">
        <v>114</v>
      </c>
      <c r="U46" s="838" t="s">
        <v>114</v>
      </c>
      <c r="V46" s="836" t="s">
        <v>114</v>
      </c>
      <c r="W46" s="837" t="s">
        <v>114</v>
      </c>
      <c r="X46" s="838" t="s">
        <v>114</v>
      </c>
      <c r="Y46" s="836">
        <v>0.484375</v>
      </c>
      <c r="Z46" s="837">
        <v>0.515625</v>
      </c>
      <c r="AA46" s="838">
        <v>0</v>
      </c>
      <c r="AB46" s="836">
        <v>0.63936549044998381</v>
      </c>
      <c r="AC46" s="837">
        <v>0.3605050178051149</v>
      </c>
      <c r="AD46" s="838">
        <v>1.2949174490126255E-4</v>
      </c>
      <c r="AE46" s="836">
        <v>0.98305084745762716</v>
      </c>
      <c r="AF46" s="837">
        <v>1.4456630109670987E-2</v>
      </c>
      <c r="AG46" s="838">
        <v>2.4925224327018943E-3</v>
      </c>
      <c r="AH46" s="836">
        <v>0.48194945848375453</v>
      </c>
      <c r="AI46" s="837">
        <v>0.51805054151624552</v>
      </c>
      <c r="AJ46" s="838">
        <v>0</v>
      </c>
      <c r="AK46" s="836">
        <v>0.10534591194968554</v>
      </c>
      <c r="AL46" s="837">
        <v>0.88404088050314467</v>
      </c>
      <c r="AM46" s="838">
        <v>1.0613207547169811E-2</v>
      </c>
      <c r="AN46" s="836">
        <v>0.70293433894346657</v>
      </c>
      <c r="AO46" s="837">
        <v>0.29706566105653343</v>
      </c>
      <c r="AP46" s="839">
        <v>0</v>
      </c>
    </row>
    <row r="47" spans="1:42" x14ac:dyDescent="0.25">
      <c r="A47" s="58"/>
      <c r="B47" s="947" t="s">
        <v>47</v>
      </c>
      <c r="C47" s="672" t="s">
        <v>16</v>
      </c>
      <c r="D47" s="824">
        <v>0.15254237288135594</v>
      </c>
      <c r="E47" s="824">
        <v>0.84745762711864403</v>
      </c>
      <c r="F47" s="825">
        <v>0</v>
      </c>
      <c r="G47" s="840">
        <v>6.6099944387066026E-2</v>
      </c>
      <c r="H47" s="824">
        <v>0.90188289505044883</v>
      </c>
      <c r="I47" s="825">
        <v>3.2017160562485103E-2</v>
      </c>
      <c r="J47" s="840">
        <v>0</v>
      </c>
      <c r="K47" s="824">
        <v>1</v>
      </c>
      <c r="L47" s="825">
        <v>0</v>
      </c>
      <c r="M47" s="840">
        <v>0</v>
      </c>
      <c r="N47" s="824">
        <v>1</v>
      </c>
      <c r="O47" s="825">
        <v>0</v>
      </c>
      <c r="P47" s="840" t="s">
        <v>114</v>
      </c>
      <c r="Q47" s="824" t="s">
        <v>114</v>
      </c>
      <c r="R47" s="825" t="s">
        <v>114</v>
      </c>
      <c r="S47" s="840" t="s">
        <v>114</v>
      </c>
      <c r="T47" s="824" t="s">
        <v>114</v>
      </c>
      <c r="U47" s="825" t="s">
        <v>114</v>
      </c>
      <c r="V47" s="840" t="s">
        <v>114</v>
      </c>
      <c r="W47" s="824" t="s">
        <v>114</v>
      </c>
      <c r="X47" s="825" t="s">
        <v>114</v>
      </c>
      <c r="Y47" s="840">
        <v>0.41176470588235292</v>
      </c>
      <c r="Z47" s="824">
        <v>0.58823529411764708</v>
      </c>
      <c r="AA47" s="825">
        <v>0</v>
      </c>
      <c r="AB47" s="840">
        <v>0.38324332358915919</v>
      </c>
      <c r="AC47" s="824">
        <v>0.61675667641084075</v>
      </c>
      <c r="AD47" s="825">
        <v>0</v>
      </c>
      <c r="AE47" s="840">
        <v>0.77359238699444888</v>
      </c>
      <c r="AF47" s="824">
        <v>0.22640761300555115</v>
      </c>
      <c r="AG47" s="825">
        <v>0</v>
      </c>
      <c r="AH47" s="840">
        <v>3.8834951456310676E-2</v>
      </c>
      <c r="AI47" s="824">
        <v>0.96116504854368934</v>
      </c>
      <c r="AJ47" s="825">
        <v>0</v>
      </c>
      <c r="AK47" s="840">
        <v>5.2564102564102565E-2</v>
      </c>
      <c r="AL47" s="824">
        <v>0.94652014652014649</v>
      </c>
      <c r="AM47" s="825">
        <v>9.1575091575091575E-4</v>
      </c>
      <c r="AN47" s="840">
        <v>0.50426309378806333</v>
      </c>
      <c r="AO47" s="824">
        <v>0.49573690621193667</v>
      </c>
      <c r="AP47" s="825">
        <v>0</v>
      </c>
    </row>
    <row r="48" spans="1:42" x14ac:dyDescent="0.25">
      <c r="A48" s="58"/>
      <c r="B48" s="951"/>
      <c r="C48" s="669" t="s">
        <v>17</v>
      </c>
      <c r="D48" s="827">
        <v>0.23076923076923078</v>
      </c>
      <c r="E48" s="827">
        <v>0.76923076923076927</v>
      </c>
      <c r="F48" s="828">
        <v>0</v>
      </c>
      <c r="G48" s="829">
        <v>0.25638629283489095</v>
      </c>
      <c r="H48" s="827">
        <v>0.74267912772585665</v>
      </c>
      <c r="I48" s="828">
        <v>9.3457943925233649E-4</v>
      </c>
      <c r="J48" s="829" t="s">
        <v>114</v>
      </c>
      <c r="K48" s="827" t="s">
        <v>114</v>
      </c>
      <c r="L48" s="828" t="s">
        <v>114</v>
      </c>
      <c r="M48" s="829">
        <v>0</v>
      </c>
      <c r="N48" s="827">
        <v>1</v>
      </c>
      <c r="O48" s="828">
        <v>0</v>
      </c>
      <c r="P48" s="829" t="s">
        <v>114</v>
      </c>
      <c r="Q48" s="827" t="s">
        <v>114</v>
      </c>
      <c r="R48" s="828" t="s">
        <v>114</v>
      </c>
      <c r="S48" s="829" t="s">
        <v>114</v>
      </c>
      <c r="T48" s="827" t="s">
        <v>114</v>
      </c>
      <c r="U48" s="828" t="s">
        <v>114</v>
      </c>
      <c r="V48" s="829" t="s">
        <v>114</v>
      </c>
      <c r="W48" s="827" t="s">
        <v>114</v>
      </c>
      <c r="X48" s="828" t="s">
        <v>114</v>
      </c>
      <c r="Y48" s="829">
        <v>0.33333333333333331</v>
      </c>
      <c r="Z48" s="827">
        <v>0.66666666666666663</v>
      </c>
      <c r="AA48" s="828">
        <v>0</v>
      </c>
      <c r="AB48" s="829">
        <v>0.91000519076044639</v>
      </c>
      <c r="AC48" s="827">
        <v>8.9994809239553594E-2</v>
      </c>
      <c r="AD48" s="828">
        <v>0</v>
      </c>
      <c r="AE48" s="829">
        <v>0.96693289703128027</v>
      </c>
      <c r="AF48" s="827">
        <v>3.3067102968719723E-2</v>
      </c>
      <c r="AG48" s="828">
        <v>0</v>
      </c>
      <c r="AH48" s="829">
        <v>0.86876907426246186</v>
      </c>
      <c r="AI48" s="827">
        <v>0.13123092573753814</v>
      </c>
      <c r="AJ48" s="828">
        <v>0</v>
      </c>
      <c r="AK48" s="829">
        <v>3.5000000000000003E-2</v>
      </c>
      <c r="AL48" s="827">
        <v>0.96499999999999997</v>
      </c>
      <c r="AM48" s="828">
        <v>0</v>
      </c>
      <c r="AN48" s="829">
        <v>0.52076486405736477</v>
      </c>
      <c r="AO48" s="827">
        <v>0.47923513594263517</v>
      </c>
      <c r="AP48" s="828">
        <v>0</v>
      </c>
    </row>
    <row r="49" spans="1:42" x14ac:dyDescent="0.25">
      <c r="A49" s="58"/>
      <c r="B49" s="951"/>
      <c r="C49" s="670" t="s">
        <v>49</v>
      </c>
      <c r="D49" s="830" t="s">
        <v>114</v>
      </c>
      <c r="E49" s="830" t="s">
        <v>114</v>
      </c>
      <c r="F49" s="831" t="s">
        <v>114</v>
      </c>
      <c r="G49" s="832">
        <v>1</v>
      </c>
      <c r="H49" s="830">
        <v>0</v>
      </c>
      <c r="I49" s="831">
        <v>0</v>
      </c>
      <c r="J49" s="832" t="s">
        <v>114</v>
      </c>
      <c r="K49" s="830" t="s">
        <v>114</v>
      </c>
      <c r="L49" s="831" t="s">
        <v>114</v>
      </c>
      <c r="M49" s="832">
        <v>0</v>
      </c>
      <c r="N49" s="830">
        <v>1</v>
      </c>
      <c r="O49" s="831">
        <v>0</v>
      </c>
      <c r="P49" s="832" t="s">
        <v>114</v>
      </c>
      <c r="Q49" s="830" t="s">
        <v>114</v>
      </c>
      <c r="R49" s="831" t="s">
        <v>114</v>
      </c>
      <c r="S49" s="832" t="s">
        <v>114</v>
      </c>
      <c r="T49" s="830" t="s">
        <v>114</v>
      </c>
      <c r="U49" s="831" t="s">
        <v>114</v>
      </c>
      <c r="V49" s="832" t="s">
        <v>114</v>
      </c>
      <c r="W49" s="830" t="s">
        <v>114</v>
      </c>
      <c r="X49" s="831" t="s">
        <v>114</v>
      </c>
      <c r="Y49" s="832">
        <v>0</v>
      </c>
      <c r="Z49" s="830">
        <v>1</v>
      </c>
      <c r="AA49" s="831">
        <v>0</v>
      </c>
      <c r="AB49" s="832">
        <v>0.99705317104420244</v>
      </c>
      <c r="AC49" s="830">
        <v>2.9468289557975655E-3</v>
      </c>
      <c r="AD49" s="831">
        <v>0</v>
      </c>
      <c r="AE49" s="832">
        <v>0.99532825178264073</v>
      </c>
      <c r="AF49" s="830">
        <v>4.6717482173592329E-3</v>
      </c>
      <c r="AG49" s="831">
        <v>0</v>
      </c>
      <c r="AH49" s="832">
        <v>1</v>
      </c>
      <c r="AI49" s="830">
        <v>0</v>
      </c>
      <c r="AJ49" s="831">
        <v>0</v>
      </c>
      <c r="AK49" s="832">
        <v>1</v>
      </c>
      <c r="AL49" s="830">
        <v>0</v>
      </c>
      <c r="AM49" s="831">
        <v>0</v>
      </c>
      <c r="AN49" s="832">
        <v>0.99974957799254294</v>
      </c>
      <c r="AO49" s="830">
        <v>2.504220074570109E-4</v>
      </c>
      <c r="AP49" s="831">
        <v>0</v>
      </c>
    </row>
    <row r="50" spans="1:42" x14ac:dyDescent="0.25">
      <c r="A50" s="58"/>
      <c r="B50" s="951"/>
      <c r="C50" s="669" t="s">
        <v>19</v>
      </c>
      <c r="D50" s="827">
        <v>0</v>
      </c>
      <c r="E50" s="827">
        <v>1</v>
      </c>
      <c r="F50" s="828">
        <v>0</v>
      </c>
      <c r="G50" s="829">
        <v>4.1585318235064429E-2</v>
      </c>
      <c r="H50" s="827">
        <v>0.95216712221788369</v>
      </c>
      <c r="I50" s="828">
        <v>6.247559547051933E-3</v>
      </c>
      <c r="J50" s="829">
        <v>0</v>
      </c>
      <c r="K50" s="827">
        <v>1</v>
      </c>
      <c r="L50" s="828">
        <v>0</v>
      </c>
      <c r="M50" s="829">
        <v>0</v>
      </c>
      <c r="N50" s="827">
        <v>1</v>
      </c>
      <c r="O50" s="828">
        <v>0</v>
      </c>
      <c r="P50" s="829" t="s">
        <v>114</v>
      </c>
      <c r="Q50" s="827" t="s">
        <v>114</v>
      </c>
      <c r="R50" s="828" t="s">
        <v>114</v>
      </c>
      <c r="S50" s="829" t="s">
        <v>114</v>
      </c>
      <c r="T50" s="827" t="s">
        <v>114</v>
      </c>
      <c r="U50" s="828" t="s">
        <v>114</v>
      </c>
      <c r="V50" s="829" t="s">
        <v>114</v>
      </c>
      <c r="W50" s="827" t="s">
        <v>114</v>
      </c>
      <c r="X50" s="828" t="s">
        <v>114</v>
      </c>
      <c r="Y50" s="829" t="s">
        <v>114</v>
      </c>
      <c r="Z50" s="827" t="s">
        <v>114</v>
      </c>
      <c r="AA50" s="828" t="s">
        <v>114</v>
      </c>
      <c r="AB50" s="829">
        <v>0.10243407707910751</v>
      </c>
      <c r="AC50" s="827">
        <v>0.89731237322515212</v>
      </c>
      <c r="AD50" s="828">
        <v>2.5354969574036511E-4</v>
      </c>
      <c r="AE50" s="829">
        <v>0.61772853185595566</v>
      </c>
      <c r="AF50" s="827">
        <v>0.38227146814404434</v>
      </c>
      <c r="AG50" s="828">
        <v>0</v>
      </c>
      <c r="AH50" s="829">
        <v>0.56937799043062198</v>
      </c>
      <c r="AI50" s="827">
        <v>0.43062200956937802</v>
      </c>
      <c r="AJ50" s="828">
        <v>0</v>
      </c>
      <c r="AK50" s="829">
        <v>0</v>
      </c>
      <c r="AL50" s="827">
        <v>1</v>
      </c>
      <c r="AM50" s="828">
        <v>0</v>
      </c>
      <c r="AN50" s="829">
        <v>0.42604556273376404</v>
      </c>
      <c r="AO50" s="827">
        <v>0.57395443726623596</v>
      </c>
      <c r="AP50" s="828">
        <v>0</v>
      </c>
    </row>
    <row r="51" spans="1:42" x14ac:dyDescent="0.25">
      <c r="A51" s="58"/>
      <c r="B51" s="951"/>
      <c r="C51" s="670" t="s">
        <v>20</v>
      </c>
      <c r="D51" s="830">
        <v>0.14411764705882352</v>
      </c>
      <c r="E51" s="830">
        <v>0.85588235294117643</v>
      </c>
      <c r="F51" s="831">
        <v>0</v>
      </c>
      <c r="G51" s="832">
        <v>5.3204907694071782E-2</v>
      </c>
      <c r="H51" s="830">
        <v>0.88986354775828458</v>
      </c>
      <c r="I51" s="831">
        <v>5.6931544547643619E-2</v>
      </c>
      <c r="J51" s="832">
        <v>0</v>
      </c>
      <c r="K51" s="830">
        <v>1</v>
      </c>
      <c r="L51" s="831">
        <v>0</v>
      </c>
      <c r="M51" s="832">
        <v>1.171303074670571E-3</v>
      </c>
      <c r="N51" s="830">
        <v>0.99882869692532938</v>
      </c>
      <c r="O51" s="831">
        <v>0</v>
      </c>
      <c r="P51" s="832">
        <v>0</v>
      </c>
      <c r="Q51" s="830">
        <v>0</v>
      </c>
      <c r="R51" s="831">
        <v>1</v>
      </c>
      <c r="S51" s="832" t="s">
        <v>114</v>
      </c>
      <c r="T51" s="830" t="s">
        <v>114</v>
      </c>
      <c r="U51" s="831" t="s">
        <v>114</v>
      </c>
      <c r="V51" s="832" t="s">
        <v>114</v>
      </c>
      <c r="W51" s="830" t="s">
        <v>114</v>
      </c>
      <c r="X51" s="831" t="s">
        <v>114</v>
      </c>
      <c r="Y51" s="832">
        <v>0</v>
      </c>
      <c r="Z51" s="830">
        <v>1</v>
      </c>
      <c r="AA51" s="831">
        <v>0</v>
      </c>
      <c r="AB51" s="832">
        <v>0.42235967503692762</v>
      </c>
      <c r="AC51" s="830">
        <v>0.57759416543574593</v>
      </c>
      <c r="AD51" s="831">
        <v>4.615952732644018E-5</v>
      </c>
      <c r="AE51" s="832">
        <v>0.68201929353739033</v>
      </c>
      <c r="AF51" s="830">
        <v>0.31500689054906794</v>
      </c>
      <c r="AG51" s="831">
        <v>2.9738159135417421E-3</v>
      </c>
      <c r="AH51" s="832">
        <v>0.11712931618144888</v>
      </c>
      <c r="AI51" s="830">
        <v>0.88287068381855116</v>
      </c>
      <c r="AJ51" s="831">
        <v>0</v>
      </c>
      <c r="AK51" s="832">
        <v>4.1994750656167978E-2</v>
      </c>
      <c r="AL51" s="830">
        <v>0.95676198369940602</v>
      </c>
      <c r="AM51" s="831">
        <v>1.2432656444260257E-3</v>
      </c>
      <c r="AN51" s="832">
        <v>0.83778863981122531</v>
      </c>
      <c r="AO51" s="830">
        <v>0.16015506489128603</v>
      </c>
      <c r="AP51" s="831">
        <v>2.0562952974886228E-3</v>
      </c>
    </row>
    <row r="52" spans="1:42" x14ac:dyDescent="0.25">
      <c r="A52" s="58"/>
      <c r="B52" s="951"/>
      <c r="C52" s="669" t="s">
        <v>21</v>
      </c>
      <c r="D52" s="827">
        <v>0.14000000000000001</v>
      </c>
      <c r="E52" s="827">
        <v>0.86</v>
      </c>
      <c r="F52" s="828">
        <v>0</v>
      </c>
      <c r="G52" s="829">
        <v>2.146077547339946E-2</v>
      </c>
      <c r="H52" s="827">
        <v>0.96916140667267814</v>
      </c>
      <c r="I52" s="828">
        <v>9.3778178539224519E-3</v>
      </c>
      <c r="J52" s="829">
        <v>0</v>
      </c>
      <c r="K52" s="827">
        <v>1</v>
      </c>
      <c r="L52" s="828">
        <v>0</v>
      </c>
      <c r="M52" s="829">
        <v>0</v>
      </c>
      <c r="N52" s="827">
        <v>1</v>
      </c>
      <c r="O52" s="828">
        <v>0</v>
      </c>
      <c r="P52" s="829" t="s">
        <v>114</v>
      </c>
      <c r="Q52" s="827" t="s">
        <v>114</v>
      </c>
      <c r="R52" s="828" t="s">
        <v>114</v>
      </c>
      <c r="S52" s="829" t="s">
        <v>114</v>
      </c>
      <c r="T52" s="827" t="s">
        <v>114</v>
      </c>
      <c r="U52" s="828" t="s">
        <v>114</v>
      </c>
      <c r="V52" s="829" t="s">
        <v>114</v>
      </c>
      <c r="W52" s="827" t="s">
        <v>114</v>
      </c>
      <c r="X52" s="828" t="s">
        <v>114</v>
      </c>
      <c r="Y52" s="829">
        <v>0.6</v>
      </c>
      <c r="Z52" s="827">
        <v>0.4</v>
      </c>
      <c r="AA52" s="828">
        <v>0</v>
      </c>
      <c r="AB52" s="829">
        <v>0.77802590442161679</v>
      </c>
      <c r="AC52" s="827">
        <v>0.22197409557838321</v>
      </c>
      <c r="AD52" s="828">
        <v>0</v>
      </c>
      <c r="AE52" s="829">
        <v>0.78010366826156297</v>
      </c>
      <c r="AF52" s="827">
        <v>0.21989633173843701</v>
      </c>
      <c r="AG52" s="828">
        <v>0</v>
      </c>
      <c r="AH52" s="829">
        <v>0.22932330827067668</v>
      </c>
      <c r="AI52" s="827">
        <v>0.77067669172932329</v>
      </c>
      <c r="AJ52" s="828">
        <v>0</v>
      </c>
      <c r="AK52" s="829">
        <v>7.7599748664781656E-2</v>
      </c>
      <c r="AL52" s="827">
        <v>0.9224002513352183</v>
      </c>
      <c r="AM52" s="828">
        <v>0</v>
      </c>
      <c r="AN52" s="829">
        <v>0.5585711896891038</v>
      </c>
      <c r="AO52" s="827">
        <v>0.44142881031089615</v>
      </c>
      <c r="AP52" s="828">
        <v>0</v>
      </c>
    </row>
    <row r="53" spans="1:42" x14ac:dyDescent="0.25">
      <c r="A53" s="58"/>
      <c r="B53" s="951"/>
      <c r="C53" s="670" t="s">
        <v>22</v>
      </c>
      <c r="D53" s="830">
        <v>0</v>
      </c>
      <c r="E53" s="830">
        <v>1</v>
      </c>
      <c r="F53" s="831">
        <v>0</v>
      </c>
      <c r="G53" s="832">
        <v>4.8288893554482466E-2</v>
      </c>
      <c r="H53" s="830">
        <v>0.90993071593533492</v>
      </c>
      <c r="I53" s="831">
        <v>4.1780390510182661E-2</v>
      </c>
      <c r="J53" s="832">
        <v>0</v>
      </c>
      <c r="K53" s="830">
        <v>1</v>
      </c>
      <c r="L53" s="831">
        <v>0</v>
      </c>
      <c r="M53" s="832">
        <v>0</v>
      </c>
      <c r="N53" s="830">
        <v>1</v>
      </c>
      <c r="O53" s="831">
        <v>0</v>
      </c>
      <c r="P53" s="832" t="s">
        <v>114</v>
      </c>
      <c r="Q53" s="830" t="s">
        <v>114</v>
      </c>
      <c r="R53" s="831" t="s">
        <v>114</v>
      </c>
      <c r="S53" s="832" t="s">
        <v>114</v>
      </c>
      <c r="T53" s="830" t="s">
        <v>114</v>
      </c>
      <c r="U53" s="831" t="s">
        <v>114</v>
      </c>
      <c r="V53" s="832" t="s">
        <v>114</v>
      </c>
      <c r="W53" s="830" t="s">
        <v>114</v>
      </c>
      <c r="X53" s="831" t="s">
        <v>114</v>
      </c>
      <c r="Y53" s="832">
        <v>0.52765957446808509</v>
      </c>
      <c r="Z53" s="830">
        <v>0.47234042553191491</v>
      </c>
      <c r="AA53" s="831">
        <v>0</v>
      </c>
      <c r="AB53" s="832">
        <v>7.8712435558908583E-2</v>
      </c>
      <c r="AC53" s="830">
        <v>0.91663523198792907</v>
      </c>
      <c r="AD53" s="831">
        <v>4.6523324531623283E-3</v>
      </c>
      <c r="AE53" s="832">
        <v>0.44490934449093444</v>
      </c>
      <c r="AF53" s="830">
        <v>0.55509065550906556</v>
      </c>
      <c r="AG53" s="831">
        <v>0</v>
      </c>
      <c r="AH53" s="832">
        <v>0.12374886260236578</v>
      </c>
      <c r="AI53" s="830">
        <v>0.87625113739763416</v>
      </c>
      <c r="AJ53" s="831">
        <v>0</v>
      </c>
      <c r="AK53" s="832">
        <v>0.14340966921119594</v>
      </c>
      <c r="AL53" s="830">
        <v>0.85618320610687026</v>
      </c>
      <c r="AM53" s="831">
        <v>4.0712468193384221E-4</v>
      </c>
      <c r="AN53" s="832">
        <v>0.54235680801767339</v>
      </c>
      <c r="AO53" s="830">
        <v>0.45764319198232661</v>
      </c>
      <c r="AP53" s="831">
        <v>0</v>
      </c>
    </row>
    <row r="54" spans="1:42" x14ac:dyDescent="0.25">
      <c r="A54" s="58"/>
      <c r="B54" s="951"/>
      <c r="C54" s="669" t="s">
        <v>23</v>
      </c>
      <c r="D54" s="827">
        <v>0.31025145067698257</v>
      </c>
      <c r="E54" s="827">
        <v>0.68974854932301743</v>
      </c>
      <c r="F54" s="828">
        <v>0</v>
      </c>
      <c r="G54" s="829">
        <v>4.1111111111111112E-2</v>
      </c>
      <c r="H54" s="827">
        <v>0.95777777777777773</v>
      </c>
      <c r="I54" s="828">
        <v>1.1111111111111111E-3</v>
      </c>
      <c r="J54" s="829" t="s">
        <v>114</v>
      </c>
      <c r="K54" s="827" t="s">
        <v>114</v>
      </c>
      <c r="L54" s="828" t="s">
        <v>114</v>
      </c>
      <c r="M54" s="829">
        <v>0</v>
      </c>
      <c r="N54" s="827">
        <v>1</v>
      </c>
      <c r="O54" s="828">
        <v>0</v>
      </c>
      <c r="P54" s="829" t="s">
        <v>114</v>
      </c>
      <c r="Q54" s="827" t="s">
        <v>114</v>
      </c>
      <c r="R54" s="828" t="s">
        <v>114</v>
      </c>
      <c r="S54" s="829" t="s">
        <v>114</v>
      </c>
      <c r="T54" s="827" t="s">
        <v>114</v>
      </c>
      <c r="U54" s="828" t="s">
        <v>114</v>
      </c>
      <c r="V54" s="829" t="s">
        <v>114</v>
      </c>
      <c r="W54" s="827" t="s">
        <v>114</v>
      </c>
      <c r="X54" s="828" t="s">
        <v>114</v>
      </c>
      <c r="Y54" s="829">
        <v>0.37797619047619047</v>
      </c>
      <c r="Z54" s="827">
        <v>0.62202380952380953</v>
      </c>
      <c r="AA54" s="828">
        <v>0</v>
      </c>
      <c r="AB54" s="829">
        <v>0.54735874118728922</v>
      </c>
      <c r="AC54" s="827">
        <v>0.45264125881271072</v>
      </c>
      <c r="AD54" s="828">
        <v>0</v>
      </c>
      <c r="AE54" s="829">
        <v>0.81098311426180281</v>
      </c>
      <c r="AF54" s="827">
        <v>0.18901688573819722</v>
      </c>
      <c r="AG54" s="828">
        <v>0</v>
      </c>
      <c r="AH54" s="829">
        <v>0.47608890884598115</v>
      </c>
      <c r="AI54" s="827">
        <v>0.5239110911540189</v>
      </c>
      <c r="AJ54" s="828">
        <v>0</v>
      </c>
      <c r="AK54" s="829">
        <v>8.3333333333333332E-3</v>
      </c>
      <c r="AL54" s="827">
        <v>0.9916666666666667</v>
      </c>
      <c r="AM54" s="828">
        <v>0</v>
      </c>
      <c r="AN54" s="829">
        <v>0.36928608115048794</v>
      </c>
      <c r="AO54" s="827">
        <v>0.63071391884951211</v>
      </c>
      <c r="AP54" s="828">
        <v>0</v>
      </c>
    </row>
    <row r="55" spans="1:42" ht="15.75" thickBot="1" x14ac:dyDescent="0.3">
      <c r="A55" s="58"/>
      <c r="B55" s="949"/>
      <c r="C55" s="671" t="s">
        <v>24</v>
      </c>
      <c r="D55" s="833">
        <v>0.625</v>
      </c>
      <c r="E55" s="833">
        <v>0.375</v>
      </c>
      <c r="F55" s="834">
        <v>0</v>
      </c>
      <c r="G55" s="835">
        <v>0</v>
      </c>
      <c r="H55" s="833">
        <v>1</v>
      </c>
      <c r="I55" s="834">
        <v>0</v>
      </c>
      <c r="J55" s="835" t="s">
        <v>114</v>
      </c>
      <c r="K55" s="833" t="s">
        <v>114</v>
      </c>
      <c r="L55" s="834" t="s">
        <v>114</v>
      </c>
      <c r="M55" s="835" t="s">
        <v>114</v>
      </c>
      <c r="N55" s="833" t="s">
        <v>114</v>
      </c>
      <c r="O55" s="834" t="s">
        <v>114</v>
      </c>
      <c r="P55" s="835" t="s">
        <v>114</v>
      </c>
      <c r="Q55" s="833" t="s">
        <v>114</v>
      </c>
      <c r="R55" s="834" t="s">
        <v>114</v>
      </c>
      <c r="S55" s="835" t="s">
        <v>114</v>
      </c>
      <c r="T55" s="833" t="s">
        <v>114</v>
      </c>
      <c r="U55" s="834" t="s">
        <v>114</v>
      </c>
      <c r="V55" s="835" t="s">
        <v>114</v>
      </c>
      <c r="W55" s="833" t="s">
        <v>114</v>
      </c>
      <c r="X55" s="834" t="s">
        <v>114</v>
      </c>
      <c r="Y55" s="835" t="s">
        <v>114</v>
      </c>
      <c r="Z55" s="833" t="s">
        <v>114</v>
      </c>
      <c r="AA55" s="834" t="s">
        <v>114</v>
      </c>
      <c r="AB55" s="835">
        <v>0</v>
      </c>
      <c r="AC55" s="833">
        <v>1</v>
      </c>
      <c r="AD55" s="834">
        <v>0</v>
      </c>
      <c r="AE55" s="835">
        <v>1</v>
      </c>
      <c r="AF55" s="833">
        <v>0</v>
      </c>
      <c r="AG55" s="834">
        <v>0</v>
      </c>
      <c r="AH55" s="835" t="s">
        <v>114</v>
      </c>
      <c r="AI55" s="833" t="s">
        <v>114</v>
      </c>
      <c r="AJ55" s="834" t="s">
        <v>114</v>
      </c>
      <c r="AK55" s="835" t="s">
        <v>114</v>
      </c>
      <c r="AL55" s="833" t="s">
        <v>114</v>
      </c>
      <c r="AM55" s="834" t="s">
        <v>114</v>
      </c>
      <c r="AN55" s="835">
        <v>0.9</v>
      </c>
      <c r="AO55" s="833">
        <v>0.1</v>
      </c>
      <c r="AP55" s="834">
        <v>0</v>
      </c>
    </row>
    <row r="56" spans="1:42" ht="15.75" thickBot="1" x14ac:dyDescent="0.3">
      <c r="A56" s="58"/>
      <c r="B56" s="952" t="s">
        <v>50</v>
      </c>
      <c r="C56" s="1012"/>
      <c r="D56" s="836">
        <v>0.28215767634854771</v>
      </c>
      <c r="E56" s="841">
        <v>0.71784232365145229</v>
      </c>
      <c r="F56" s="842">
        <v>0</v>
      </c>
      <c r="G56" s="843">
        <v>9.613133559639471E-2</v>
      </c>
      <c r="H56" s="841">
        <v>0.87480978578953528</v>
      </c>
      <c r="I56" s="842">
        <v>2.905887861407E-2</v>
      </c>
      <c r="J56" s="843">
        <v>0</v>
      </c>
      <c r="K56" s="841">
        <v>1</v>
      </c>
      <c r="L56" s="842">
        <v>0</v>
      </c>
      <c r="M56" s="843">
        <v>2.3331777881474569E-4</v>
      </c>
      <c r="N56" s="841">
        <v>0.99976668222118525</v>
      </c>
      <c r="O56" s="842">
        <v>0</v>
      </c>
      <c r="P56" s="843">
        <v>0</v>
      </c>
      <c r="Q56" s="841">
        <v>0</v>
      </c>
      <c r="R56" s="842">
        <v>1</v>
      </c>
      <c r="S56" s="843" t="s">
        <v>114</v>
      </c>
      <c r="T56" s="841" t="s">
        <v>114</v>
      </c>
      <c r="U56" s="842" t="s">
        <v>114</v>
      </c>
      <c r="V56" s="843" t="s">
        <v>114</v>
      </c>
      <c r="W56" s="841" t="s">
        <v>114</v>
      </c>
      <c r="X56" s="842" t="s">
        <v>114</v>
      </c>
      <c r="Y56" s="843">
        <v>0.38271604938271603</v>
      </c>
      <c r="Z56" s="841">
        <v>0.61728395061728392</v>
      </c>
      <c r="AA56" s="842">
        <v>0</v>
      </c>
      <c r="AB56" s="843">
        <v>0.53631032235808196</v>
      </c>
      <c r="AC56" s="841">
        <v>0.46339070106175018</v>
      </c>
      <c r="AD56" s="842">
        <v>2.9897658016788683E-4</v>
      </c>
      <c r="AE56" s="843">
        <v>0.85449760463943525</v>
      </c>
      <c r="AF56" s="841">
        <v>0.14528702302908053</v>
      </c>
      <c r="AG56" s="842">
        <v>2.1537233148428308E-4</v>
      </c>
      <c r="AH56" s="843">
        <v>0.42883511074651354</v>
      </c>
      <c r="AI56" s="841">
        <v>0.57116488925348652</v>
      </c>
      <c r="AJ56" s="842">
        <v>0</v>
      </c>
      <c r="AK56" s="843">
        <v>0.10185121700377099</v>
      </c>
      <c r="AL56" s="841">
        <v>0.8965375385670209</v>
      </c>
      <c r="AM56" s="842">
        <v>1.6112444292080905E-3</v>
      </c>
      <c r="AN56" s="843">
        <v>0.63500575926492842</v>
      </c>
      <c r="AO56" s="841">
        <v>0.36485989459333862</v>
      </c>
      <c r="AP56" s="839">
        <v>1.3434614173297714E-4</v>
      </c>
    </row>
    <row r="57" spans="1:42" ht="15.75" thickBot="1" x14ac:dyDescent="0.3">
      <c r="A57" s="58"/>
      <c r="B57" s="945" t="s">
        <v>51</v>
      </c>
      <c r="C57" s="946"/>
      <c r="D57" s="844">
        <v>0.27033492822966509</v>
      </c>
      <c r="E57" s="845">
        <v>0.72966507177033491</v>
      </c>
      <c r="F57" s="823">
        <v>0</v>
      </c>
      <c r="G57" s="844">
        <v>9.4719845396869798E-2</v>
      </c>
      <c r="H57" s="845">
        <v>0.87530036997953031</v>
      </c>
      <c r="I57" s="823">
        <v>2.9979784623599862E-2</v>
      </c>
      <c r="J57" s="844">
        <v>1.9607843137254902E-3</v>
      </c>
      <c r="K57" s="845">
        <v>0.99411764705882355</v>
      </c>
      <c r="L57" s="823">
        <v>3.9215686274509803E-3</v>
      </c>
      <c r="M57" s="844">
        <v>4.106565371387506E-4</v>
      </c>
      <c r="N57" s="845">
        <v>0.99958934346286121</v>
      </c>
      <c r="O57" s="823">
        <v>0</v>
      </c>
      <c r="P57" s="844">
        <v>0</v>
      </c>
      <c r="Q57" s="845">
        <v>0</v>
      </c>
      <c r="R57" s="823">
        <v>1</v>
      </c>
      <c r="S57" s="844" t="s">
        <v>114</v>
      </c>
      <c r="T57" s="845" t="s">
        <v>114</v>
      </c>
      <c r="U57" s="823" t="s">
        <v>114</v>
      </c>
      <c r="V57" s="844" t="s">
        <v>114</v>
      </c>
      <c r="W57" s="845" t="s">
        <v>114</v>
      </c>
      <c r="X57" s="823" t="s">
        <v>114</v>
      </c>
      <c r="Y57" s="844">
        <v>0.38983050847457629</v>
      </c>
      <c r="Z57" s="845">
        <v>0.61016949152542377</v>
      </c>
      <c r="AA57" s="823">
        <v>0</v>
      </c>
      <c r="AB57" s="844">
        <v>0.5472205086023717</v>
      </c>
      <c r="AC57" s="845">
        <v>0.45249845774213449</v>
      </c>
      <c r="AD57" s="823">
        <v>2.8103365549386522E-4</v>
      </c>
      <c r="AE57" s="844">
        <v>0.85584955453697642</v>
      </c>
      <c r="AF57" s="845">
        <v>0.14382304502252119</v>
      </c>
      <c r="AG57" s="823">
        <v>3.2740044050241085E-4</v>
      </c>
      <c r="AH57" s="844">
        <v>0.43077328415228561</v>
      </c>
      <c r="AI57" s="845">
        <v>0.56922671584771445</v>
      </c>
      <c r="AJ57" s="823">
        <v>0</v>
      </c>
      <c r="AK57" s="844">
        <v>0.10257594695940438</v>
      </c>
      <c r="AL57" s="845">
        <v>0.89394598119667412</v>
      </c>
      <c r="AM57" s="823">
        <v>3.4780718439215261E-3</v>
      </c>
      <c r="AN57" s="844">
        <v>0.94764306789399566</v>
      </c>
      <c r="AO57" s="845">
        <v>5.2193609535896156E-2</v>
      </c>
      <c r="AP57" s="846">
        <v>1.6332257010822127E-4</v>
      </c>
    </row>
    <row r="61" spans="1:42" ht="23.25" customHeight="1" thickBot="1" x14ac:dyDescent="0.3">
      <c r="D61" s="1006" t="s">
        <v>122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981"/>
      <c r="AM61" s="981"/>
      <c r="AN61" s="981"/>
      <c r="AO61" s="981"/>
      <c r="AP61" s="1007"/>
    </row>
    <row r="62" spans="1:42" ht="57" customHeight="1" thickBot="1" x14ac:dyDescent="0.3">
      <c r="A62" s="667"/>
      <c r="B62" s="2"/>
      <c r="C62" s="61"/>
      <c r="D62" s="1013" t="s">
        <v>177</v>
      </c>
      <c r="E62" s="1014"/>
      <c r="F62" s="1015"/>
      <c r="G62" s="1014" t="s">
        <v>83</v>
      </c>
      <c r="H62" s="1014"/>
      <c r="I62" s="1014"/>
      <c r="J62" s="1013" t="s">
        <v>45</v>
      </c>
      <c r="K62" s="1014"/>
      <c r="L62" s="1015"/>
      <c r="M62" s="1014" t="s">
        <v>85</v>
      </c>
      <c r="N62" s="1014"/>
      <c r="O62" s="1014"/>
      <c r="P62" s="1013" t="s">
        <v>297</v>
      </c>
      <c r="Q62" s="1014"/>
      <c r="R62" s="1015"/>
      <c r="S62" s="1014" t="s">
        <v>298</v>
      </c>
      <c r="T62" s="1014"/>
      <c r="U62" s="1014"/>
      <c r="V62" s="1013" t="s">
        <v>299</v>
      </c>
      <c r="W62" s="1014"/>
      <c r="X62" s="1015"/>
      <c r="Y62" s="1014" t="s">
        <v>300</v>
      </c>
      <c r="Z62" s="1014"/>
      <c r="AA62" s="1014"/>
      <c r="AB62" s="1013" t="s">
        <v>123</v>
      </c>
      <c r="AC62" s="1014"/>
      <c r="AD62" s="1015"/>
      <c r="AE62" s="1014" t="s">
        <v>48</v>
      </c>
      <c r="AF62" s="1014"/>
      <c r="AG62" s="1014"/>
      <c r="AH62" s="1013" t="s">
        <v>89</v>
      </c>
      <c r="AI62" s="1014"/>
      <c r="AJ62" s="1015"/>
      <c r="AK62" s="1013" t="s">
        <v>147</v>
      </c>
      <c r="AL62" s="1014"/>
      <c r="AM62" s="1015"/>
      <c r="AN62" s="1014" t="s">
        <v>42</v>
      </c>
      <c r="AO62" s="1014"/>
      <c r="AP62" s="1015"/>
    </row>
    <row r="63" spans="1:42" ht="67.5" customHeight="1" thickBot="1" x14ac:dyDescent="0.3">
      <c r="B63" s="2"/>
      <c r="C63" s="62"/>
      <c r="D63" s="676" t="s">
        <v>78</v>
      </c>
      <c r="E63" s="677" t="s">
        <v>80</v>
      </c>
      <c r="F63" s="678" t="s">
        <v>79</v>
      </c>
      <c r="G63" s="679" t="s">
        <v>78</v>
      </c>
      <c r="H63" s="674" t="s">
        <v>80</v>
      </c>
      <c r="I63" s="680" t="s">
        <v>79</v>
      </c>
      <c r="J63" s="673" t="s">
        <v>78</v>
      </c>
      <c r="K63" s="674" t="s">
        <v>80</v>
      </c>
      <c r="L63" s="680" t="s">
        <v>79</v>
      </c>
      <c r="M63" s="673" t="s">
        <v>78</v>
      </c>
      <c r="N63" s="674" t="s">
        <v>80</v>
      </c>
      <c r="O63" s="680" t="s">
        <v>79</v>
      </c>
      <c r="P63" s="673" t="s">
        <v>78</v>
      </c>
      <c r="Q63" s="674" t="s">
        <v>80</v>
      </c>
      <c r="R63" s="680" t="s">
        <v>79</v>
      </c>
      <c r="S63" s="673" t="s">
        <v>78</v>
      </c>
      <c r="T63" s="674" t="s">
        <v>80</v>
      </c>
      <c r="U63" s="681" t="s">
        <v>79</v>
      </c>
      <c r="V63" s="682" t="s">
        <v>78</v>
      </c>
      <c r="W63" s="674" t="s">
        <v>80</v>
      </c>
      <c r="X63" s="680" t="s">
        <v>79</v>
      </c>
      <c r="Y63" s="673" t="s">
        <v>78</v>
      </c>
      <c r="Z63" s="674" t="s">
        <v>80</v>
      </c>
      <c r="AA63" s="680" t="s">
        <v>79</v>
      </c>
      <c r="AB63" s="673" t="s">
        <v>78</v>
      </c>
      <c r="AC63" s="674" t="s">
        <v>80</v>
      </c>
      <c r="AD63" s="681" t="s">
        <v>79</v>
      </c>
      <c r="AE63" s="682" t="s">
        <v>78</v>
      </c>
      <c r="AF63" s="674" t="s">
        <v>80</v>
      </c>
      <c r="AG63" s="681" t="s">
        <v>79</v>
      </c>
      <c r="AH63" s="682" t="s">
        <v>78</v>
      </c>
      <c r="AI63" s="674" t="s">
        <v>80</v>
      </c>
      <c r="AJ63" s="680" t="s">
        <v>79</v>
      </c>
      <c r="AK63" s="673" t="s">
        <v>78</v>
      </c>
      <c r="AL63" s="674" t="s">
        <v>80</v>
      </c>
      <c r="AM63" s="680" t="s">
        <v>79</v>
      </c>
      <c r="AN63" s="673" t="s">
        <v>78</v>
      </c>
      <c r="AO63" s="674" t="s">
        <v>80</v>
      </c>
      <c r="AP63" s="675" t="s">
        <v>79</v>
      </c>
    </row>
    <row r="64" spans="1:42" ht="15" customHeight="1" x14ac:dyDescent="0.25">
      <c r="B64" s="950" t="s">
        <v>175</v>
      </c>
      <c r="C64" s="668" t="s">
        <v>4</v>
      </c>
      <c r="D64" s="824" t="s">
        <v>114</v>
      </c>
      <c r="E64" s="824" t="s">
        <v>114</v>
      </c>
      <c r="F64" s="825" t="s">
        <v>114</v>
      </c>
      <c r="G64" s="826" t="s">
        <v>114</v>
      </c>
      <c r="H64" s="824" t="s">
        <v>114</v>
      </c>
      <c r="I64" s="825" t="s">
        <v>114</v>
      </c>
      <c r="J64" s="826" t="s">
        <v>114</v>
      </c>
      <c r="K64" s="824" t="s">
        <v>114</v>
      </c>
      <c r="L64" s="825" t="s">
        <v>114</v>
      </c>
      <c r="M64" s="826" t="s">
        <v>114</v>
      </c>
      <c r="N64" s="824" t="s">
        <v>114</v>
      </c>
      <c r="O64" s="825" t="s">
        <v>114</v>
      </c>
      <c r="P64" s="826" t="s">
        <v>114</v>
      </c>
      <c r="Q64" s="824" t="s">
        <v>114</v>
      </c>
      <c r="R64" s="825" t="s">
        <v>114</v>
      </c>
      <c r="S64" s="826" t="s">
        <v>114</v>
      </c>
      <c r="T64" s="824" t="s">
        <v>114</v>
      </c>
      <c r="U64" s="825" t="s">
        <v>114</v>
      </c>
      <c r="V64" s="826" t="s">
        <v>114</v>
      </c>
      <c r="W64" s="824" t="s">
        <v>114</v>
      </c>
      <c r="X64" s="825" t="s">
        <v>114</v>
      </c>
      <c r="Y64" s="826" t="s">
        <v>114</v>
      </c>
      <c r="Z64" s="824" t="s">
        <v>114</v>
      </c>
      <c r="AA64" s="825" t="s">
        <v>114</v>
      </c>
      <c r="AB64" s="826" t="s">
        <v>114</v>
      </c>
      <c r="AC64" s="824" t="s">
        <v>114</v>
      </c>
      <c r="AD64" s="825" t="s">
        <v>114</v>
      </c>
      <c r="AE64" s="826" t="s">
        <v>114</v>
      </c>
      <c r="AF64" s="824" t="s">
        <v>114</v>
      </c>
      <c r="AG64" s="825" t="s">
        <v>114</v>
      </c>
      <c r="AH64" s="826" t="s">
        <v>114</v>
      </c>
      <c r="AI64" s="824" t="s">
        <v>114</v>
      </c>
      <c r="AJ64" s="825" t="s">
        <v>114</v>
      </c>
      <c r="AK64" s="826" t="s">
        <v>114</v>
      </c>
      <c r="AL64" s="824" t="s">
        <v>114</v>
      </c>
      <c r="AM64" s="825" t="s">
        <v>114</v>
      </c>
      <c r="AN64" s="826">
        <v>1</v>
      </c>
      <c r="AO64" s="824">
        <v>0</v>
      </c>
      <c r="AP64" s="825">
        <v>0</v>
      </c>
    </row>
    <row r="65" spans="1:42" x14ac:dyDescent="0.25">
      <c r="B65" s="948"/>
      <c r="C65" s="669" t="s">
        <v>5</v>
      </c>
      <c r="D65" s="827" t="s">
        <v>114</v>
      </c>
      <c r="E65" s="827" t="s">
        <v>114</v>
      </c>
      <c r="F65" s="828" t="s">
        <v>114</v>
      </c>
      <c r="G65" s="829" t="s">
        <v>114</v>
      </c>
      <c r="H65" s="827" t="s">
        <v>114</v>
      </c>
      <c r="I65" s="828" t="s">
        <v>114</v>
      </c>
      <c r="J65" s="829" t="s">
        <v>114</v>
      </c>
      <c r="K65" s="827" t="s">
        <v>114</v>
      </c>
      <c r="L65" s="828" t="s">
        <v>114</v>
      </c>
      <c r="M65" s="829" t="s">
        <v>114</v>
      </c>
      <c r="N65" s="827" t="s">
        <v>114</v>
      </c>
      <c r="O65" s="828" t="s">
        <v>114</v>
      </c>
      <c r="P65" s="829" t="s">
        <v>114</v>
      </c>
      <c r="Q65" s="827" t="s">
        <v>114</v>
      </c>
      <c r="R65" s="828" t="s">
        <v>114</v>
      </c>
      <c r="S65" s="829" t="s">
        <v>114</v>
      </c>
      <c r="T65" s="827" t="s">
        <v>114</v>
      </c>
      <c r="U65" s="828" t="s">
        <v>114</v>
      </c>
      <c r="V65" s="829" t="s">
        <v>114</v>
      </c>
      <c r="W65" s="827" t="s">
        <v>114</v>
      </c>
      <c r="X65" s="828" t="s">
        <v>114</v>
      </c>
      <c r="Y65" s="829" t="s">
        <v>114</v>
      </c>
      <c r="Z65" s="827" t="s">
        <v>114</v>
      </c>
      <c r="AA65" s="828" t="s">
        <v>114</v>
      </c>
      <c r="AB65" s="829" t="s">
        <v>114</v>
      </c>
      <c r="AC65" s="827" t="s">
        <v>114</v>
      </c>
      <c r="AD65" s="828" t="s">
        <v>114</v>
      </c>
      <c r="AE65" s="829">
        <v>1</v>
      </c>
      <c r="AF65" s="827">
        <v>0</v>
      </c>
      <c r="AG65" s="828">
        <v>0</v>
      </c>
      <c r="AH65" s="829" t="s">
        <v>114</v>
      </c>
      <c r="AI65" s="827" t="s">
        <v>114</v>
      </c>
      <c r="AJ65" s="828" t="s">
        <v>114</v>
      </c>
      <c r="AK65" s="829" t="s">
        <v>114</v>
      </c>
      <c r="AL65" s="827" t="s">
        <v>114</v>
      </c>
      <c r="AM65" s="828" t="s">
        <v>114</v>
      </c>
      <c r="AN65" s="829">
        <v>0.98675661090124123</v>
      </c>
      <c r="AO65" s="827">
        <v>1.324338909875877E-2</v>
      </c>
      <c r="AP65" s="828">
        <v>0</v>
      </c>
    </row>
    <row r="66" spans="1:42" x14ac:dyDescent="0.25">
      <c r="B66" s="948"/>
      <c r="C66" s="670" t="s">
        <v>6</v>
      </c>
      <c r="D66" s="830" t="s">
        <v>114</v>
      </c>
      <c r="E66" s="830" t="s">
        <v>114</v>
      </c>
      <c r="F66" s="831" t="s">
        <v>114</v>
      </c>
      <c r="G66" s="832">
        <v>0</v>
      </c>
      <c r="H66" s="830">
        <v>1</v>
      </c>
      <c r="I66" s="831">
        <v>0</v>
      </c>
      <c r="J66" s="832" t="s">
        <v>114</v>
      </c>
      <c r="K66" s="830" t="s">
        <v>114</v>
      </c>
      <c r="L66" s="831" t="s">
        <v>114</v>
      </c>
      <c r="M66" s="832" t="s">
        <v>114</v>
      </c>
      <c r="N66" s="830" t="s">
        <v>114</v>
      </c>
      <c r="O66" s="831" t="s">
        <v>114</v>
      </c>
      <c r="P66" s="832" t="s">
        <v>114</v>
      </c>
      <c r="Q66" s="830" t="s">
        <v>114</v>
      </c>
      <c r="R66" s="831" t="s">
        <v>114</v>
      </c>
      <c r="S66" s="832" t="s">
        <v>114</v>
      </c>
      <c r="T66" s="830" t="s">
        <v>114</v>
      </c>
      <c r="U66" s="831" t="s">
        <v>114</v>
      </c>
      <c r="V66" s="832" t="s">
        <v>114</v>
      </c>
      <c r="W66" s="830" t="s">
        <v>114</v>
      </c>
      <c r="X66" s="831" t="s">
        <v>114</v>
      </c>
      <c r="Y66" s="832">
        <v>0</v>
      </c>
      <c r="Z66" s="830">
        <v>1</v>
      </c>
      <c r="AA66" s="831">
        <v>0</v>
      </c>
      <c r="AB66" s="832" t="s">
        <v>114</v>
      </c>
      <c r="AC66" s="830" t="s">
        <v>114</v>
      </c>
      <c r="AD66" s="831" t="s">
        <v>114</v>
      </c>
      <c r="AE66" s="832">
        <v>1</v>
      </c>
      <c r="AF66" s="830">
        <v>0</v>
      </c>
      <c r="AG66" s="831">
        <v>0</v>
      </c>
      <c r="AH66" s="832" t="s">
        <v>114</v>
      </c>
      <c r="AI66" s="830" t="s">
        <v>114</v>
      </c>
      <c r="AJ66" s="831" t="s">
        <v>114</v>
      </c>
      <c r="AK66" s="832">
        <v>1</v>
      </c>
      <c r="AL66" s="830">
        <v>0</v>
      </c>
      <c r="AM66" s="831">
        <v>0</v>
      </c>
      <c r="AN66" s="832">
        <v>0.98659326905739231</v>
      </c>
      <c r="AO66" s="830">
        <v>1.3406730942607737E-2</v>
      </c>
      <c r="AP66" s="831">
        <v>0</v>
      </c>
    </row>
    <row r="67" spans="1:42" x14ac:dyDescent="0.25">
      <c r="B67" s="948"/>
      <c r="C67" s="669" t="s">
        <v>43</v>
      </c>
      <c r="D67" s="827" t="s">
        <v>114</v>
      </c>
      <c r="E67" s="827" t="s">
        <v>114</v>
      </c>
      <c r="F67" s="828" t="s">
        <v>114</v>
      </c>
      <c r="G67" s="829" t="s">
        <v>114</v>
      </c>
      <c r="H67" s="827" t="s">
        <v>114</v>
      </c>
      <c r="I67" s="828" t="s">
        <v>114</v>
      </c>
      <c r="J67" s="829" t="s">
        <v>114</v>
      </c>
      <c r="K67" s="827" t="s">
        <v>114</v>
      </c>
      <c r="L67" s="828" t="s">
        <v>114</v>
      </c>
      <c r="M67" s="829" t="s">
        <v>114</v>
      </c>
      <c r="N67" s="827" t="s">
        <v>114</v>
      </c>
      <c r="O67" s="828" t="s">
        <v>114</v>
      </c>
      <c r="P67" s="829" t="s">
        <v>114</v>
      </c>
      <c r="Q67" s="827" t="s">
        <v>114</v>
      </c>
      <c r="R67" s="828" t="s">
        <v>114</v>
      </c>
      <c r="S67" s="829" t="s">
        <v>114</v>
      </c>
      <c r="T67" s="827" t="s">
        <v>114</v>
      </c>
      <c r="U67" s="828" t="s">
        <v>114</v>
      </c>
      <c r="V67" s="829" t="s">
        <v>114</v>
      </c>
      <c r="W67" s="827" t="s">
        <v>114</v>
      </c>
      <c r="X67" s="828" t="s">
        <v>114</v>
      </c>
      <c r="Y67" s="829" t="s">
        <v>114</v>
      </c>
      <c r="Z67" s="827" t="s">
        <v>114</v>
      </c>
      <c r="AA67" s="828" t="s">
        <v>114</v>
      </c>
      <c r="AB67" s="829" t="s">
        <v>114</v>
      </c>
      <c r="AC67" s="827" t="s">
        <v>114</v>
      </c>
      <c r="AD67" s="828" t="s">
        <v>114</v>
      </c>
      <c r="AE67" s="829" t="s">
        <v>114</v>
      </c>
      <c r="AF67" s="827" t="s">
        <v>114</v>
      </c>
      <c r="AG67" s="828" t="s">
        <v>114</v>
      </c>
      <c r="AH67" s="829" t="s">
        <v>114</v>
      </c>
      <c r="AI67" s="827" t="s">
        <v>114</v>
      </c>
      <c r="AJ67" s="828" t="s">
        <v>114</v>
      </c>
      <c r="AK67" s="829" t="s">
        <v>114</v>
      </c>
      <c r="AL67" s="827" t="s">
        <v>114</v>
      </c>
      <c r="AM67" s="828" t="s">
        <v>114</v>
      </c>
      <c r="AN67" s="829" t="s">
        <v>114</v>
      </c>
      <c r="AO67" s="827" t="s">
        <v>114</v>
      </c>
      <c r="AP67" s="828" t="s">
        <v>114</v>
      </c>
    </row>
    <row r="68" spans="1:42" x14ac:dyDescent="0.25">
      <c r="B68" s="948"/>
      <c r="C68" s="670" t="s">
        <v>8</v>
      </c>
      <c r="D68" s="830" t="s">
        <v>114</v>
      </c>
      <c r="E68" s="830" t="s">
        <v>114</v>
      </c>
      <c r="F68" s="831" t="s">
        <v>114</v>
      </c>
      <c r="G68" s="832" t="s">
        <v>114</v>
      </c>
      <c r="H68" s="830" t="s">
        <v>114</v>
      </c>
      <c r="I68" s="831" t="s">
        <v>114</v>
      </c>
      <c r="J68" s="832" t="s">
        <v>114</v>
      </c>
      <c r="K68" s="830" t="s">
        <v>114</v>
      </c>
      <c r="L68" s="831" t="s">
        <v>114</v>
      </c>
      <c r="M68" s="832" t="s">
        <v>114</v>
      </c>
      <c r="N68" s="830" t="s">
        <v>114</v>
      </c>
      <c r="O68" s="831" t="s">
        <v>114</v>
      </c>
      <c r="P68" s="832" t="s">
        <v>114</v>
      </c>
      <c r="Q68" s="830" t="s">
        <v>114</v>
      </c>
      <c r="R68" s="831" t="s">
        <v>114</v>
      </c>
      <c r="S68" s="832" t="s">
        <v>114</v>
      </c>
      <c r="T68" s="830" t="s">
        <v>114</v>
      </c>
      <c r="U68" s="831" t="s">
        <v>114</v>
      </c>
      <c r="V68" s="832" t="s">
        <v>114</v>
      </c>
      <c r="W68" s="830" t="s">
        <v>114</v>
      </c>
      <c r="X68" s="831" t="s">
        <v>114</v>
      </c>
      <c r="Y68" s="832" t="s">
        <v>114</v>
      </c>
      <c r="Z68" s="830" t="s">
        <v>114</v>
      </c>
      <c r="AA68" s="831" t="s">
        <v>114</v>
      </c>
      <c r="AB68" s="832" t="s">
        <v>114</v>
      </c>
      <c r="AC68" s="830" t="s">
        <v>114</v>
      </c>
      <c r="AD68" s="831" t="s">
        <v>114</v>
      </c>
      <c r="AE68" s="832" t="s">
        <v>114</v>
      </c>
      <c r="AF68" s="830" t="s">
        <v>114</v>
      </c>
      <c r="AG68" s="831" t="s">
        <v>114</v>
      </c>
      <c r="AH68" s="832" t="s">
        <v>114</v>
      </c>
      <c r="AI68" s="830" t="s">
        <v>114</v>
      </c>
      <c r="AJ68" s="831" t="s">
        <v>114</v>
      </c>
      <c r="AK68" s="832" t="s">
        <v>114</v>
      </c>
      <c r="AL68" s="830" t="s">
        <v>114</v>
      </c>
      <c r="AM68" s="831" t="s">
        <v>114</v>
      </c>
      <c r="AN68" s="832" t="s">
        <v>114</v>
      </c>
      <c r="AO68" s="830" t="s">
        <v>114</v>
      </c>
      <c r="AP68" s="831" t="s">
        <v>114</v>
      </c>
    </row>
    <row r="69" spans="1:42" x14ac:dyDescent="0.25">
      <c r="B69" s="948"/>
      <c r="C69" s="669" t="s">
        <v>9</v>
      </c>
      <c r="D69" s="827">
        <v>0.65625</v>
      </c>
      <c r="E69" s="827">
        <v>0.34375</v>
      </c>
      <c r="F69" s="828">
        <v>0</v>
      </c>
      <c r="G69" s="829">
        <v>0.17836965294592413</v>
      </c>
      <c r="H69" s="827">
        <v>0.78319209039548021</v>
      </c>
      <c r="I69" s="828">
        <v>3.843825665859564E-2</v>
      </c>
      <c r="J69" s="829">
        <v>0.10441767068273092</v>
      </c>
      <c r="K69" s="827">
        <v>0.89558232931726911</v>
      </c>
      <c r="L69" s="828">
        <v>0</v>
      </c>
      <c r="M69" s="829">
        <v>0</v>
      </c>
      <c r="N69" s="827">
        <v>1</v>
      </c>
      <c r="O69" s="828">
        <v>0</v>
      </c>
      <c r="P69" s="829" t="s">
        <v>114</v>
      </c>
      <c r="Q69" s="827" t="s">
        <v>114</v>
      </c>
      <c r="R69" s="828" t="s">
        <v>114</v>
      </c>
      <c r="S69" s="829" t="s">
        <v>114</v>
      </c>
      <c r="T69" s="827" t="s">
        <v>114</v>
      </c>
      <c r="U69" s="828" t="s">
        <v>114</v>
      </c>
      <c r="V69" s="829" t="s">
        <v>114</v>
      </c>
      <c r="W69" s="827" t="s">
        <v>114</v>
      </c>
      <c r="X69" s="828" t="s">
        <v>114</v>
      </c>
      <c r="Y69" s="829">
        <v>0.30717863105175292</v>
      </c>
      <c r="Z69" s="827">
        <v>0.69282136894824708</v>
      </c>
      <c r="AA69" s="828">
        <v>0</v>
      </c>
      <c r="AB69" s="829">
        <v>0.36656493726687012</v>
      </c>
      <c r="AC69" s="827">
        <v>0.63343506273312988</v>
      </c>
      <c r="AD69" s="828">
        <v>0</v>
      </c>
      <c r="AE69" s="829">
        <v>0.95948223039215685</v>
      </c>
      <c r="AF69" s="827">
        <v>2.2901348039215685E-2</v>
      </c>
      <c r="AG69" s="828">
        <v>1.7616421568627451E-2</v>
      </c>
      <c r="AH69" s="829">
        <v>0.71021992238033638</v>
      </c>
      <c r="AI69" s="827">
        <v>0.28978007761966362</v>
      </c>
      <c r="AJ69" s="828">
        <v>0</v>
      </c>
      <c r="AK69" s="829">
        <v>0.2923476714764412</v>
      </c>
      <c r="AL69" s="827">
        <v>0.70765232852355875</v>
      </c>
      <c r="AM69" s="828">
        <v>0</v>
      </c>
      <c r="AN69" s="829">
        <v>0.79494979868707261</v>
      </c>
      <c r="AO69" s="827">
        <v>0.20505020131292737</v>
      </c>
      <c r="AP69" s="828">
        <v>0</v>
      </c>
    </row>
    <row r="70" spans="1:42" x14ac:dyDescent="0.25">
      <c r="B70" s="948"/>
      <c r="C70" s="670" t="s">
        <v>10</v>
      </c>
      <c r="D70" s="830" t="s">
        <v>114</v>
      </c>
      <c r="E70" s="830" t="s">
        <v>114</v>
      </c>
      <c r="F70" s="831" t="s">
        <v>114</v>
      </c>
      <c r="G70" s="832" t="s">
        <v>114</v>
      </c>
      <c r="H70" s="830" t="s">
        <v>114</v>
      </c>
      <c r="I70" s="831" t="s">
        <v>114</v>
      </c>
      <c r="J70" s="832" t="s">
        <v>114</v>
      </c>
      <c r="K70" s="830" t="s">
        <v>114</v>
      </c>
      <c r="L70" s="831" t="s">
        <v>114</v>
      </c>
      <c r="M70" s="832" t="s">
        <v>114</v>
      </c>
      <c r="N70" s="830" t="s">
        <v>114</v>
      </c>
      <c r="O70" s="831" t="s">
        <v>114</v>
      </c>
      <c r="P70" s="832" t="s">
        <v>114</v>
      </c>
      <c r="Q70" s="830" t="s">
        <v>114</v>
      </c>
      <c r="R70" s="831" t="s">
        <v>114</v>
      </c>
      <c r="S70" s="832" t="s">
        <v>114</v>
      </c>
      <c r="T70" s="830" t="s">
        <v>114</v>
      </c>
      <c r="U70" s="831" t="s">
        <v>114</v>
      </c>
      <c r="V70" s="832" t="s">
        <v>114</v>
      </c>
      <c r="W70" s="830" t="s">
        <v>114</v>
      </c>
      <c r="X70" s="831" t="s">
        <v>114</v>
      </c>
      <c r="Y70" s="832" t="s">
        <v>114</v>
      </c>
      <c r="Z70" s="830" t="s">
        <v>114</v>
      </c>
      <c r="AA70" s="831" t="s">
        <v>114</v>
      </c>
      <c r="AB70" s="832" t="s">
        <v>114</v>
      </c>
      <c r="AC70" s="830" t="s">
        <v>114</v>
      </c>
      <c r="AD70" s="831" t="s">
        <v>114</v>
      </c>
      <c r="AE70" s="832" t="s">
        <v>114</v>
      </c>
      <c r="AF70" s="830" t="s">
        <v>114</v>
      </c>
      <c r="AG70" s="831" t="s">
        <v>114</v>
      </c>
      <c r="AH70" s="832" t="s">
        <v>114</v>
      </c>
      <c r="AI70" s="830" t="s">
        <v>114</v>
      </c>
      <c r="AJ70" s="831" t="s">
        <v>114</v>
      </c>
      <c r="AK70" s="832" t="s">
        <v>114</v>
      </c>
      <c r="AL70" s="830" t="s">
        <v>114</v>
      </c>
      <c r="AM70" s="831" t="s">
        <v>114</v>
      </c>
      <c r="AN70" s="832">
        <v>1</v>
      </c>
      <c r="AO70" s="830">
        <v>0</v>
      </c>
      <c r="AP70" s="831">
        <v>0</v>
      </c>
    </row>
    <row r="71" spans="1:42" x14ac:dyDescent="0.25">
      <c r="B71" s="948"/>
      <c r="C71" s="669" t="s">
        <v>11</v>
      </c>
      <c r="D71" s="827" t="s">
        <v>114</v>
      </c>
      <c r="E71" s="827" t="s">
        <v>114</v>
      </c>
      <c r="F71" s="828" t="s">
        <v>114</v>
      </c>
      <c r="G71" s="829" t="s">
        <v>114</v>
      </c>
      <c r="H71" s="827" t="s">
        <v>114</v>
      </c>
      <c r="I71" s="828" t="s">
        <v>114</v>
      </c>
      <c r="J71" s="829" t="s">
        <v>114</v>
      </c>
      <c r="K71" s="827" t="s">
        <v>114</v>
      </c>
      <c r="L71" s="828" t="s">
        <v>114</v>
      </c>
      <c r="M71" s="829" t="s">
        <v>114</v>
      </c>
      <c r="N71" s="827" t="s">
        <v>114</v>
      </c>
      <c r="O71" s="828" t="s">
        <v>114</v>
      </c>
      <c r="P71" s="829" t="s">
        <v>114</v>
      </c>
      <c r="Q71" s="827" t="s">
        <v>114</v>
      </c>
      <c r="R71" s="828" t="s">
        <v>114</v>
      </c>
      <c r="S71" s="829" t="s">
        <v>114</v>
      </c>
      <c r="T71" s="827" t="s">
        <v>114</v>
      </c>
      <c r="U71" s="828" t="s">
        <v>114</v>
      </c>
      <c r="V71" s="829" t="s">
        <v>114</v>
      </c>
      <c r="W71" s="827" t="s">
        <v>114</v>
      </c>
      <c r="X71" s="828" t="s">
        <v>114</v>
      </c>
      <c r="Y71" s="829" t="s">
        <v>114</v>
      </c>
      <c r="Z71" s="827" t="s">
        <v>114</v>
      </c>
      <c r="AA71" s="828" t="s">
        <v>114</v>
      </c>
      <c r="AB71" s="829" t="s">
        <v>114</v>
      </c>
      <c r="AC71" s="827" t="s">
        <v>114</v>
      </c>
      <c r="AD71" s="828" t="s">
        <v>114</v>
      </c>
      <c r="AE71" s="829" t="s">
        <v>114</v>
      </c>
      <c r="AF71" s="827" t="s">
        <v>114</v>
      </c>
      <c r="AG71" s="828" t="s">
        <v>114</v>
      </c>
      <c r="AH71" s="829" t="s">
        <v>114</v>
      </c>
      <c r="AI71" s="827" t="s">
        <v>114</v>
      </c>
      <c r="AJ71" s="828" t="s">
        <v>114</v>
      </c>
      <c r="AK71" s="829" t="s">
        <v>114</v>
      </c>
      <c r="AL71" s="827" t="s">
        <v>114</v>
      </c>
      <c r="AM71" s="828" t="s">
        <v>114</v>
      </c>
      <c r="AN71" s="829">
        <v>1</v>
      </c>
      <c r="AO71" s="827">
        <v>0</v>
      </c>
      <c r="AP71" s="828">
        <v>0</v>
      </c>
    </row>
    <row r="72" spans="1:42" x14ac:dyDescent="0.25">
      <c r="B72" s="948"/>
      <c r="C72" s="670" t="s">
        <v>46</v>
      </c>
      <c r="D72" s="830">
        <v>9.7927902355946631E-2</v>
      </c>
      <c r="E72" s="830">
        <v>0.90207209764405338</v>
      </c>
      <c r="F72" s="831">
        <v>0</v>
      </c>
      <c r="G72" s="832">
        <v>3.5169452467277082E-2</v>
      </c>
      <c r="H72" s="830">
        <v>0.95593160449824865</v>
      </c>
      <c r="I72" s="831">
        <v>8.8989430344742822E-3</v>
      </c>
      <c r="J72" s="832">
        <v>0</v>
      </c>
      <c r="K72" s="830">
        <v>0.74137931034482762</v>
      </c>
      <c r="L72" s="831">
        <v>0.25862068965517243</v>
      </c>
      <c r="M72" s="832">
        <v>4.6208051753017965E-4</v>
      </c>
      <c r="N72" s="830">
        <v>0.99953791948246984</v>
      </c>
      <c r="O72" s="831">
        <v>0</v>
      </c>
      <c r="P72" s="832" t="s">
        <v>114</v>
      </c>
      <c r="Q72" s="830" t="s">
        <v>114</v>
      </c>
      <c r="R72" s="831" t="s">
        <v>114</v>
      </c>
      <c r="S72" s="832" t="s">
        <v>114</v>
      </c>
      <c r="T72" s="830" t="s">
        <v>114</v>
      </c>
      <c r="U72" s="831" t="s">
        <v>114</v>
      </c>
      <c r="V72" s="832" t="s">
        <v>114</v>
      </c>
      <c r="W72" s="830" t="s">
        <v>114</v>
      </c>
      <c r="X72" s="831" t="s">
        <v>114</v>
      </c>
      <c r="Y72" s="832">
        <v>0.57920110192837471</v>
      </c>
      <c r="Z72" s="830">
        <v>0.42079889807162535</v>
      </c>
      <c r="AA72" s="831">
        <v>0</v>
      </c>
      <c r="AB72" s="832">
        <v>0.56163854863687457</v>
      </c>
      <c r="AC72" s="830">
        <v>0.4382842614614943</v>
      </c>
      <c r="AD72" s="831">
        <v>7.7189901631119113E-5</v>
      </c>
      <c r="AE72" s="832">
        <v>0.84645860714584176</v>
      </c>
      <c r="AF72" s="830">
        <v>0.15315773879616193</v>
      </c>
      <c r="AG72" s="831">
        <v>3.8365405799633818E-4</v>
      </c>
      <c r="AH72" s="832">
        <v>0.63097225534621193</v>
      </c>
      <c r="AI72" s="830">
        <v>0.36902774465378807</v>
      </c>
      <c r="AJ72" s="831">
        <v>0</v>
      </c>
      <c r="AK72" s="832">
        <v>3.532398342516279E-2</v>
      </c>
      <c r="AL72" s="830">
        <v>0.96399298756887208</v>
      </c>
      <c r="AM72" s="831">
        <v>6.8302900596512004E-4</v>
      </c>
      <c r="AN72" s="832">
        <v>0.64892671963298099</v>
      </c>
      <c r="AO72" s="830">
        <v>0.35107328036701907</v>
      </c>
      <c r="AP72" s="831">
        <v>0</v>
      </c>
    </row>
    <row r="73" spans="1:42" x14ac:dyDescent="0.25">
      <c r="A73" s="58"/>
      <c r="B73" s="951"/>
      <c r="C73" s="669" t="s">
        <v>13</v>
      </c>
      <c r="D73" s="827">
        <v>0.61046511627906974</v>
      </c>
      <c r="E73" s="827">
        <v>0.38953488372093026</v>
      </c>
      <c r="F73" s="828">
        <v>0</v>
      </c>
      <c r="G73" s="829">
        <v>0.12195360673387491</v>
      </c>
      <c r="H73" s="827">
        <v>0.84392678868552418</v>
      </c>
      <c r="I73" s="828">
        <v>3.4119604580600961E-2</v>
      </c>
      <c r="J73" s="829">
        <v>0</v>
      </c>
      <c r="K73" s="827">
        <v>1</v>
      </c>
      <c r="L73" s="828">
        <v>0</v>
      </c>
      <c r="M73" s="829">
        <v>0</v>
      </c>
      <c r="N73" s="827">
        <v>1</v>
      </c>
      <c r="O73" s="828">
        <v>0</v>
      </c>
      <c r="P73" s="829">
        <v>0</v>
      </c>
      <c r="Q73" s="827">
        <v>0</v>
      </c>
      <c r="R73" s="828">
        <v>1</v>
      </c>
      <c r="S73" s="829" t="s">
        <v>114</v>
      </c>
      <c r="T73" s="827" t="s">
        <v>114</v>
      </c>
      <c r="U73" s="828" t="s">
        <v>114</v>
      </c>
      <c r="V73" s="829" t="s">
        <v>114</v>
      </c>
      <c r="W73" s="827" t="s">
        <v>114</v>
      </c>
      <c r="X73" s="828" t="s">
        <v>114</v>
      </c>
      <c r="Y73" s="829">
        <v>0.45037494486104984</v>
      </c>
      <c r="Z73" s="827">
        <v>0.5496250551389501</v>
      </c>
      <c r="AA73" s="828">
        <v>0</v>
      </c>
      <c r="AB73" s="829">
        <v>0.73125708553689817</v>
      </c>
      <c r="AC73" s="827">
        <v>0.26874291446310178</v>
      </c>
      <c r="AD73" s="828">
        <v>0</v>
      </c>
      <c r="AE73" s="829">
        <v>0.95531229662756356</v>
      </c>
      <c r="AF73" s="827">
        <v>4.4687703372436466E-2</v>
      </c>
      <c r="AG73" s="828">
        <v>0</v>
      </c>
      <c r="AH73" s="829">
        <v>7.2914477831477198E-2</v>
      </c>
      <c r="AI73" s="827">
        <v>0.9270855221685228</v>
      </c>
      <c r="AJ73" s="828">
        <v>0</v>
      </c>
      <c r="AK73" s="829">
        <v>0.16029863855950813</v>
      </c>
      <c r="AL73" s="827">
        <v>0.80605384953211046</v>
      </c>
      <c r="AM73" s="828">
        <v>3.3647511908381472E-2</v>
      </c>
      <c r="AN73" s="829">
        <v>0.73728543206843189</v>
      </c>
      <c r="AO73" s="827">
        <v>0.26271456793156811</v>
      </c>
      <c r="AP73" s="828">
        <v>0</v>
      </c>
    </row>
    <row r="74" spans="1:42" ht="15.75" thickBot="1" x14ac:dyDescent="0.3">
      <c r="A74" s="58"/>
      <c r="B74" s="949"/>
      <c r="C74" s="671" t="s">
        <v>14</v>
      </c>
      <c r="D74" s="833" t="s">
        <v>114</v>
      </c>
      <c r="E74" s="833" t="s">
        <v>114</v>
      </c>
      <c r="F74" s="834" t="s">
        <v>114</v>
      </c>
      <c r="G74" s="835" t="s">
        <v>114</v>
      </c>
      <c r="H74" s="833" t="s">
        <v>114</v>
      </c>
      <c r="I74" s="834" t="s">
        <v>114</v>
      </c>
      <c r="J74" s="835" t="s">
        <v>114</v>
      </c>
      <c r="K74" s="833" t="s">
        <v>114</v>
      </c>
      <c r="L74" s="834" t="s">
        <v>114</v>
      </c>
      <c r="M74" s="835" t="s">
        <v>114</v>
      </c>
      <c r="N74" s="833" t="s">
        <v>114</v>
      </c>
      <c r="O74" s="834" t="s">
        <v>114</v>
      </c>
      <c r="P74" s="835" t="s">
        <v>114</v>
      </c>
      <c r="Q74" s="833" t="s">
        <v>114</v>
      </c>
      <c r="R74" s="834" t="s">
        <v>114</v>
      </c>
      <c r="S74" s="835" t="s">
        <v>114</v>
      </c>
      <c r="T74" s="833" t="s">
        <v>114</v>
      </c>
      <c r="U74" s="834" t="s">
        <v>114</v>
      </c>
      <c r="V74" s="835" t="s">
        <v>114</v>
      </c>
      <c r="W74" s="833" t="s">
        <v>114</v>
      </c>
      <c r="X74" s="834" t="s">
        <v>114</v>
      </c>
      <c r="Y74" s="835" t="s">
        <v>114</v>
      </c>
      <c r="Z74" s="833" t="s">
        <v>114</v>
      </c>
      <c r="AA74" s="834" t="s">
        <v>114</v>
      </c>
      <c r="AB74" s="835" t="s">
        <v>114</v>
      </c>
      <c r="AC74" s="833" t="s">
        <v>114</v>
      </c>
      <c r="AD74" s="834" t="s">
        <v>114</v>
      </c>
      <c r="AE74" s="835" t="s">
        <v>114</v>
      </c>
      <c r="AF74" s="833" t="s">
        <v>114</v>
      </c>
      <c r="AG74" s="834" t="s">
        <v>114</v>
      </c>
      <c r="AH74" s="835" t="s">
        <v>114</v>
      </c>
      <c r="AI74" s="833" t="s">
        <v>114</v>
      </c>
      <c r="AJ74" s="834" t="s">
        <v>114</v>
      </c>
      <c r="AK74" s="835" t="s">
        <v>114</v>
      </c>
      <c r="AL74" s="833" t="s">
        <v>114</v>
      </c>
      <c r="AM74" s="834" t="s">
        <v>114</v>
      </c>
      <c r="AN74" s="835">
        <v>1</v>
      </c>
      <c r="AO74" s="833">
        <v>0</v>
      </c>
      <c r="AP74" s="834">
        <v>0</v>
      </c>
    </row>
    <row r="75" spans="1:42" ht="15.75" thickBot="1" x14ac:dyDescent="0.3">
      <c r="A75" s="58"/>
      <c r="B75" s="952" t="s">
        <v>175</v>
      </c>
      <c r="C75" s="1012"/>
      <c r="D75" s="836">
        <v>0.12637510061711832</v>
      </c>
      <c r="E75" s="837">
        <v>0.87362489938288168</v>
      </c>
      <c r="F75" s="838">
        <v>0</v>
      </c>
      <c r="G75" s="836">
        <v>6.9189797219600339E-3</v>
      </c>
      <c r="H75" s="837">
        <v>0.97586292345687264</v>
      </c>
      <c r="I75" s="838">
        <v>1.7218096821167345E-2</v>
      </c>
      <c r="J75" s="836">
        <v>2.9850746268656716E-2</v>
      </c>
      <c r="K75" s="837">
        <v>0.93570608495981633</v>
      </c>
      <c r="L75" s="838">
        <v>3.4443168771526977E-2</v>
      </c>
      <c r="M75" s="836">
        <v>3.9634569271318444E-4</v>
      </c>
      <c r="N75" s="837">
        <v>0.99960365430728682</v>
      </c>
      <c r="O75" s="838">
        <v>0</v>
      </c>
      <c r="P75" s="836">
        <v>0</v>
      </c>
      <c r="Q75" s="837">
        <v>0</v>
      </c>
      <c r="R75" s="838">
        <v>1</v>
      </c>
      <c r="S75" s="836" t="s">
        <v>114</v>
      </c>
      <c r="T75" s="837" t="s">
        <v>114</v>
      </c>
      <c r="U75" s="838" t="s">
        <v>114</v>
      </c>
      <c r="V75" s="836" t="s">
        <v>114</v>
      </c>
      <c r="W75" s="837" t="s">
        <v>114</v>
      </c>
      <c r="X75" s="838" t="s">
        <v>114</v>
      </c>
      <c r="Y75" s="836">
        <v>0.39300806761429119</v>
      </c>
      <c r="Z75" s="837">
        <v>0.60699193238570881</v>
      </c>
      <c r="AA75" s="838">
        <v>0</v>
      </c>
      <c r="AB75" s="836">
        <v>0.60346276964974455</v>
      </c>
      <c r="AC75" s="837">
        <v>0.39648396209297643</v>
      </c>
      <c r="AD75" s="838">
        <v>5.3268257279024127E-5</v>
      </c>
      <c r="AE75" s="836">
        <v>0.88383200880550139</v>
      </c>
      <c r="AF75" s="837">
        <v>0.11606448616061962</v>
      </c>
      <c r="AG75" s="838">
        <v>1.0350503387896474E-4</v>
      </c>
      <c r="AH75" s="836">
        <v>8.6990749852391261E-2</v>
      </c>
      <c r="AI75" s="837">
        <v>0.9130092501476087</v>
      </c>
      <c r="AJ75" s="838">
        <v>0</v>
      </c>
      <c r="AK75" s="836">
        <v>9.4382206463969012E-2</v>
      </c>
      <c r="AL75" s="837">
        <v>0.89455379105837796</v>
      </c>
      <c r="AM75" s="838">
        <v>1.1064002477653065E-2</v>
      </c>
      <c r="AN75" s="836">
        <v>0.6998050117246053</v>
      </c>
      <c r="AO75" s="837">
        <v>0.3001949882753947</v>
      </c>
      <c r="AP75" s="839">
        <v>0</v>
      </c>
    </row>
    <row r="76" spans="1:42" x14ac:dyDescent="0.25">
      <c r="A76" s="58"/>
      <c r="B76" s="947" t="s">
        <v>47</v>
      </c>
      <c r="C76" s="672" t="s">
        <v>16</v>
      </c>
      <c r="D76" s="824">
        <v>2.0434046174769918E-2</v>
      </c>
      <c r="E76" s="824">
        <v>0.97956595382523004</v>
      </c>
      <c r="F76" s="825">
        <v>0</v>
      </c>
      <c r="G76" s="840">
        <v>3.8615987105853927E-2</v>
      </c>
      <c r="H76" s="824">
        <v>0.9425801165271569</v>
      </c>
      <c r="I76" s="825">
        <v>1.8803896366989151E-2</v>
      </c>
      <c r="J76" s="840">
        <v>0</v>
      </c>
      <c r="K76" s="824">
        <v>1</v>
      </c>
      <c r="L76" s="825">
        <v>0</v>
      </c>
      <c r="M76" s="840">
        <v>0</v>
      </c>
      <c r="N76" s="824">
        <v>1</v>
      </c>
      <c r="O76" s="825">
        <v>0</v>
      </c>
      <c r="P76" s="840" t="s">
        <v>114</v>
      </c>
      <c r="Q76" s="824" t="s">
        <v>114</v>
      </c>
      <c r="R76" s="825" t="s">
        <v>114</v>
      </c>
      <c r="S76" s="840" t="s">
        <v>114</v>
      </c>
      <c r="T76" s="824" t="s">
        <v>114</v>
      </c>
      <c r="U76" s="825" t="s">
        <v>114</v>
      </c>
      <c r="V76" s="840" t="s">
        <v>114</v>
      </c>
      <c r="W76" s="824" t="s">
        <v>114</v>
      </c>
      <c r="X76" s="825" t="s">
        <v>114</v>
      </c>
      <c r="Y76" s="840">
        <v>0.40177159126858591</v>
      </c>
      <c r="Z76" s="824">
        <v>0.59822840873141414</v>
      </c>
      <c r="AA76" s="825">
        <v>0</v>
      </c>
      <c r="AB76" s="840">
        <v>0.35481729883492313</v>
      </c>
      <c r="AC76" s="824">
        <v>0.64518270116507692</v>
      </c>
      <c r="AD76" s="825">
        <v>0</v>
      </c>
      <c r="AE76" s="840">
        <v>0.19248453839817378</v>
      </c>
      <c r="AF76" s="824">
        <v>0.80751546160182619</v>
      </c>
      <c r="AG76" s="825">
        <v>0</v>
      </c>
      <c r="AH76" s="840">
        <v>0.11012314535773775</v>
      </c>
      <c r="AI76" s="824">
        <v>0.88987685464226229</v>
      </c>
      <c r="AJ76" s="825">
        <v>0</v>
      </c>
      <c r="AK76" s="840">
        <v>1.4112750044155244E-2</v>
      </c>
      <c r="AL76" s="824">
        <v>0.98542080129584653</v>
      </c>
      <c r="AM76" s="825">
        <v>4.6644865999827148E-4</v>
      </c>
      <c r="AN76" s="840">
        <v>0.47460242216616588</v>
      </c>
      <c r="AO76" s="824">
        <v>0.52539757783383412</v>
      </c>
      <c r="AP76" s="825">
        <v>0</v>
      </c>
    </row>
    <row r="77" spans="1:42" x14ac:dyDescent="0.25">
      <c r="A77" s="58"/>
      <c r="B77" s="951"/>
      <c r="C77" s="669" t="s">
        <v>17</v>
      </c>
      <c r="D77" s="827">
        <v>0.10404167248034975</v>
      </c>
      <c r="E77" s="827">
        <v>0.89595832751965021</v>
      </c>
      <c r="F77" s="828">
        <v>0</v>
      </c>
      <c r="G77" s="829">
        <v>0.16826586595439069</v>
      </c>
      <c r="H77" s="827">
        <v>0.83121873414050607</v>
      </c>
      <c r="I77" s="828">
        <v>5.1539990510324869E-4</v>
      </c>
      <c r="J77" s="829" t="s">
        <v>114</v>
      </c>
      <c r="K77" s="827" t="s">
        <v>114</v>
      </c>
      <c r="L77" s="828" t="s">
        <v>114</v>
      </c>
      <c r="M77" s="829">
        <v>0</v>
      </c>
      <c r="N77" s="827">
        <v>1</v>
      </c>
      <c r="O77" s="828">
        <v>0</v>
      </c>
      <c r="P77" s="829" t="s">
        <v>114</v>
      </c>
      <c r="Q77" s="827" t="s">
        <v>114</v>
      </c>
      <c r="R77" s="828" t="s">
        <v>114</v>
      </c>
      <c r="S77" s="829" t="s">
        <v>114</v>
      </c>
      <c r="T77" s="827" t="s">
        <v>114</v>
      </c>
      <c r="U77" s="828" t="s">
        <v>114</v>
      </c>
      <c r="V77" s="829" t="s">
        <v>114</v>
      </c>
      <c r="W77" s="827" t="s">
        <v>114</v>
      </c>
      <c r="X77" s="828" t="s">
        <v>114</v>
      </c>
      <c r="Y77" s="829">
        <v>1.8247702860100946E-2</v>
      </c>
      <c r="Z77" s="827">
        <v>0.98175229713989909</v>
      </c>
      <c r="AA77" s="828">
        <v>0</v>
      </c>
      <c r="AB77" s="829">
        <v>0.88811943596728438</v>
      </c>
      <c r="AC77" s="827">
        <v>0.11188056403271565</v>
      </c>
      <c r="AD77" s="828">
        <v>0</v>
      </c>
      <c r="AE77" s="829">
        <v>0.955195320088019</v>
      </c>
      <c r="AF77" s="827">
        <v>4.480467991198097E-2</v>
      </c>
      <c r="AG77" s="828">
        <v>0</v>
      </c>
      <c r="AH77" s="829">
        <v>0.87643753164377836</v>
      </c>
      <c r="AI77" s="827">
        <v>0.12356246835622167</v>
      </c>
      <c r="AJ77" s="828">
        <v>0</v>
      </c>
      <c r="AK77" s="829">
        <v>1.9081592208821697E-2</v>
      </c>
      <c r="AL77" s="827">
        <v>0.98091840779117834</v>
      </c>
      <c r="AM77" s="828">
        <v>0</v>
      </c>
      <c r="AN77" s="829">
        <v>0.47420706862140072</v>
      </c>
      <c r="AO77" s="827">
        <v>0.52579293137859928</v>
      </c>
      <c r="AP77" s="828">
        <v>0</v>
      </c>
    </row>
    <row r="78" spans="1:42" x14ac:dyDescent="0.25">
      <c r="A78" s="58"/>
      <c r="B78" s="951"/>
      <c r="C78" s="670" t="s">
        <v>49</v>
      </c>
      <c r="D78" s="830" t="s">
        <v>114</v>
      </c>
      <c r="E78" s="830" t="s">
        <v>114</v>
      </c>
      <c r="F78" s="831" t="s">
        <v>114</v>
      </c>
      <c r="G78" s="832" t="s">
        <v>114</v>
      </c>
      <c r="H78" s="830" t="s">
        <v>114</v>
      </c>
      <c r="I78" s="831" t="s">
        <v>114</v>
      </c>
      <c r="J78" s="832" t="s">
        <v>114</v>
      </c>
      <c r="K78" s="830" t="s">
        <v>114</v>
      </c>
      <c r="L78" s="831" t="s">
        <v>114</v>
      </c>
      <c r="M78" s="832" t="s">
        <v>114</v>
      </c>
      <c r="N78" s="830" t="s">
        <v>114</v>
      </c>
      <c r="O78" s="831" t="s">
        <v>114</v>
      </c>
      <c r="P78" s="832" t="s">
        <v>114</v>
      </c>
      <c r="Q78" s="830" t="s">
        <v>114</v>
      </c>
      <c r="R78" s="831" t="s">
        <v>114</v>
      </c>
      <c r="S78" s="832" t="s">
        <v>114</v>
      </c>
      <c r="T78" s="830" t="s">
        <v>114</v>
      </c>
      <c r="U78" s="831" t="s">
        <v>114</v>
      </c>
      <c r="V78" s="832" t="s">
        <v>114</v>
      </c>
      <c r="W78" s="830" t="s">
        <v>114</v>
      </c>
      <c r="X78" s="831" t="s">
        <v>114</v>
      </c>
      <c r="Y78" s="832" t="s">
        <v>114</v>
      </c>
      <c r="Z78" s="830" t="s">
        <v>114</v>
      </c>
      <c r="AA78" s="831" t="s">
        <v>114</v>
      </c>
      <c r="AB78" s="832" t="s">
        <v>114</v>
      </c>
      <c r="AC78" s="830" t="s">
        <v>114</v>
      </c>
      <c r="AD78" s="831" t="s">
        <v>114</v>
      </c>
      <c r="AE78" s="832" t="s">
        <v>114</v>
      </c>
      <c r="AF78" s="830" t="s">
        <v>114</v>
      </c>
      <c r="AG78" s="831" t="s">
        <v>114</v>
      </c>
      <c r="AH78" s="832" t="s">
        <v>114</v>
      </c>
      <c r="AI78" s="830" t="s">
        <v>114</v>
      </c>
      <c r="AJ78" s="831" t="s">
        <v>114</v>
      </c>
      <c r="AK78" s="832" t="s">
        <v>114</v>
      </c>
      <c r="AL78" s="830" t="s">
        <v>114</v>
      </c>
      <c r="AM78" s="831" t="s">
        <v>114</v>
      </c>
      <c r="AN78" s="832" t="s">
        <v>114</v>
      </c>
      <c r="AO78" s="830" t="s">
        <v>114</v>
      </c>
      <c r="AP78" s="831" t="s">
        <v>114</v>
      </c>
    </row>
    <row r="79" spans="1:42" x14ac:dyDescent="0.25">
      <c r="A79" s="58"/>
      <c r="B79" s="951"/>
      <c r="C79" s="669" t="s">
        <v>19</v>
      </c>
      <c r="D79" s="827">
        <v>0</v>
      </c>
      <c r="E79" s="827">
        <v>1</v>
      </c>
      <c r="F79" s="828">
        <v>0</v>
      </c>
      <c r="G79" s="829">
        <v>2.950476181156779E-2</v>
      </c>
      <c r="H79" s="827">
        <v>0.964690671839872</v>
      </c>
      <c r="I79" s="828">
        <v>5.804566348560203E-3</v>
      </c>
      <c r="J79" s="829">
        <v>0</v>
      </c>
      <c r="K79" s="827">
        <v>1</v>
      </c>
      <c r="L79" s="828">
        <v>0</v>
      </c>
      <c r="M79" s="829">
        <v>0</v>
      </c>
      <c r="N79" s="827">
        <v>1</v>
      </c>
      <c r="O79" s="828">
        <v>0</v>
      </c>
      <c r="P79" s="829" t="s">
        <v>114</v>
      </c>
      <c r="Q79" s="827" t="s">
        <v>114</v>
      </c>
      <c r="R79" s="828" t="s">
        <v>114</v>
      </c>
      <c r="S79" s="829" t="s">
        <v>114</v>
      </c>
      <c r="T79" s="827" t="s">
        <v>114</v>
      </c>
      <c r="U79" s="828" t="s">
        <v>114</v>
      </c>
      <c r="V79" s="829" t="s">
        <v>114</v>
      </c>
      <c r="W79" s="827" t="s">
        <v>114</v>
      </c>
      <c r="X79" s="828" t="s">
        <v>114</v>
      </c>
      <c r="Y79" s="829" t="s">
        <v>114</v>
      </c>
      <c r="Z79" s="827" t="s">
        <v>114</v>
      </c>
      <c r="AA79" s="828" t="s">
        <v>114</v>
      </c>
      <c r="AB79" s="829">
        <v>0.49320956764975327</v>
      </c>
      <c r="AC79" s="827">
        <v>0.50625290921841259</v>
      </c>
      <c r="AD79" s="828">
        <v>5.3752313183420711E-4</v>
      </c>
      <c r="AE79" s="829">
        <v>0.56178012879113681</v>
      </c>
      <c r="AF79" s="827">
        <v>0.43821987120886319</v>
      </c>
      <c r="AG79" s="828">
        <v>0</v>
      </c>
      <c r="AH79" s="829">
        <v>0.74119108537016776</v>
      </c>
      <c r="AI79" s="827">
        <v>0.25880891462983224</v>
      </c>
      <c r="AJ79" s="828">
        <v>0</v>
      </c>
      <c r="AK79" s="829">
        <v>0</v>
      </c>
      <c r="AL79" s="827">
        <v>1</v>
      </c>
      <c r="AM79" s="828">
        <v>0</v>
      </c>
      <c r="AN79" s="829">
        <v>0.43124265274433748</v>
      </c>
      <c r="AO79" s="827">
        <v>0.56875734725566252</v>
      </c>
      <c r="AP79" s="828">
        <v>0</v>
      </c>
    </row>
    <row r="80" spans="1:42" x14ac:dyDescent="0.25">
      <c r="A80" s="58"/>
      <c r="B80" s="951"/>
      <c r="C80" s="670" t="s">
        <v>20</v>
      </c>
      <c r="D80" s="830">
        <v>7.0100391997641245E-2</v>
      </c>
      <c r="E80" s="830">
        <v>0.92989960800235871</v>
      </c>
      <c r="F80" s="831">
        <v>0</v>
      </c>
      <c r="G80" s="832">
        <v>5.8039359674710314E-2</v>
      </c>
      <c r="H80" s="830">
        <v>0.90797771458061227</v>
      </c>
      <c r="I80" s="831">
        <v>3.3982925744677449E-2</v>
      </c>
      <c r="J80" s="832">
        <v>0</v>
      </c>
      <c r="K80" s="830">
        <v>1</v>
      </c>
      <c r="L80" s="831">
        <v>0</v>
      </c>
      <c r="M80" s="832">
        <v>1.2155726378771413E-3</v>
      </c>
      <c r="N80" s="830">
        <v>0.99878442736212281</v>
      </c>
      <c r="O80" s="831">
        <v>0</v>
      </c>
      <c r="P80" s="832">
        <v>0</v>
      </c>
      <c r="Q80" s="830">
        <v>0</v>
      </c>
      <c r="R80" s="831">
        <v>1</v>
      </c>
      <c r="S80" s="832" t="s">
        <v>114</v>
      </c>
      <c r="T80" s="830" t="s">
        <v>114</v>
      </c>
      <c r="U80" s="831" t="s">
        <v>114</v>
      </c>
      <c r="V80" s="832" t="s">
        <v>114</v>
      </c>
      <c r="W80" s="830" t="s">
        <v>114</v>
      </c>
      <c r="X80" s="831" t="s">
        <v>114</v>
      </c>
      <c r="Y80" s="832">
        <v>0</v>
      </c>
      <c r="Z80" s="830">
        <v>1</v>
      </c>
      <c r="AA80" s="831">
        <v>0</v>
      </c>
      <c r="AB80" s="832">
        <v>0.41971097347878877</v>
      </c>
      <c r="AC80" s="830">
        <v>0.58027243309810395</v>
      </c>
      <c r="AD80" s="831">
        <v>1.6593423107277091E-5</v>
      </c>
      <c r="AE80" s="832">
        <v>0.71421977728226449</v>
      </c>
      <c r="AF80" s="830">
        <v>0.28485839055986989</v>
      </c>
      <c r="AG80" s="831">
        <v>9.2183215786559129E-4</v>
      </c>
      <c r="AH80" s="832">
        <v>0.11602386472807319</v>
      </c>
      <c r="AI80" s="830">
        <v>0.88397613527192676</v>
      </c>
      <c r="AJ80" s="831">
        <v>0</v>
      </c>
      <c r="AK80" s="832">
        <v>3.2123330645499826E-2</v>
      </c>
      <c r="AL80" s="830">
        <v>0.96653987726356327</v>
      </c>
      <c r="AM80" s="831">
        <v>1.3367920909369132E-3</v>
      </c>
      <c r="AN80" s="832">
        <v>0.43380218532129122</v>
      </c>
      <c r="AO80" s="830">
        <v>0.56590876278416824</v>
      </c>
      <c r="AP80" s="831">
        <v>2.8905189454047644E-4</v>
      </c>
    </row>
    <row r="81" spans="1:42" x14ac:dyDescent="0.25">
      <c r="A81" s="58"/>
      <c r="B81" s="951"/>
      <c r="C81" s="669" t="s">
        <v>21</v>
      </c>
      <c r="D81" s="827">
        <v>0.14614755596602114</v>
      </c>
      <c r="E81" s="827">
        <v>0.85385244403397886</v>
      </c>
      <c r="F81" s="828">
        <v>0</v>
      </c>
      <c r="G81" s="829">
        <v>7.6285707238029328E-3</v>
      </c>
      <c r="H81" s="827">
        <v>0.98542394820069146</v>
      </c>
      <c r="I81" s="828">
        <v>6.9474810755055863E-3</v>
      </c>
      <c r="J81" s="829">
        <v>0</v>
      </c>
      <c r="K81" s="827">
        <v>1</v>
      </c>
      <c r="L81" s="828">
        <v>0</v>
      </c>
      <c r="M81" s="829">
        <v>0</v>
      </c>
      <c r="N81" s="827">
        <v>1</v>
      </c>
      <c r="O81" s="828">
        <v>0</v>
      </c>
      <c r="P81" s="829" t="s">
        <v>114</v>
      </c>
      <c r="Q81" s="827" t="s">
        <v>114</v>
      </c>
      <c r="R81" s="828" t="s">
        <v>114</v>
      </c>
      <c r="S81" s="829" t="s">
        <v>114</v>
      </c>
      <c r="T81" s="827" t="s">
        <v>114</v>
      </c>
      <c r="U81" s="828" t="s">
        <v>114</v>
      </c>
      <c r="V81" s="829" t="s">
        <v>114</v>
      </c>
      <c r="W81" s="827" t="s">
        <v>114</v>
      </c>
      <c r="X81" s="828" t="s">
        <v>114</v>
      </c>
      <c r="Y81" s="829">
        <v>0.97458974851890046</v>
      </c>
      <c r="Z81" s="827">
        <v>2.5410251481099596E-2</v>
      </c>
      <c r="AA81" s="828">
        <v>0</v>
      </c>
      <c r="AB81" s="829">
        <v>0.15708655867724852</v>
      </c>
      <c r="AC81" s="827">
        <v>0.84291344132275148</v>
      </c>
      <c r="AD81" s="828">
        <v>0</v>
      </c>
      <c r="AE81" s="829">
        <v>0.74450169337494554</v>
      </c>
      <c r="AF81" s="827">
        <v>0.25549830662505452</v>
      </c>
      <c r="AG81" s="828">
        <v>0</v>
      </c>
      <c r="AH81" s="829">
        <v>4.1847306043083315E-2</v>
      </c>
      <c r="AI81" s="827">
        <v>0.95815269395691671</v>
      </c>
      <c r="AJ81" s="828">
        <v>0</v>
      </c>
      <c r="AK81" s="829">
        <v>4.4034957289198345E-2</v>
      </c>
      <c r="AL81" s="827">
        <v>0.95596504271080163</v>
      </c>
      <c r="AM81" s="828">
        <v>0</v>
      </c>
      <c r="AN81" s="829">
        <v>0.43208646890126418</v>
      </c>
      <c r="AO81" s="827">
        <v>0.56791353109873577</v>
      </c>
      <c r="AP81" s="828">
        <v>0</v>
      </c>
    </row>
    <row r="82" spans="1:42" x14ac:dyDescent="0.25">
      <c r="A82" s="58"/>
      <c r="B82" s="951"/>
      <c r="C82" s="670" t="s">
        <v>22</v>
      </c>
      <c r="D82" s="830">
        <v>0</v>
      </c>
      <c r="E82" s="830">
        <v>1</v>
      </c>
      <c r="F82" s="831">
        <v>0</v>
      </c>
      <c r="G82" s="832">
        <v>4.6845422969675428E-2</v>
      </c>
      <c r="H82" s="830">
        <v>0.91260930473600588</v>
      </c>
      <c r="I82" s="831">
        <v>4.0545272294318743E-2</v>
      </c>
      <c r="J82" s="832">
        <v>0</v>
      </c>
      <c r="K82" s="830">
        <v>1</v>
      </c>
      <c r="L82" s="831">
        <v>0</v>
      </c>
      <c r="M82" s="832">
        <v>0</v>
      </c>
      <c r="N82" s="830">
        <v>1</v>
      </c>
      <c r="O82" s="831">
        <v>0</v>
      </c>
      <c r="P82" s="832" t="s">
        <v>114</v>
      </c>
      <c r="Q82" s="830" t="s">
        <v>114</v>
      </c>
      <c r="R82" s="831" t="s">
        <v>114</v>
      </c>
      <c r="S82" s="832" t="s">
        <v>114</v>
      </c>
      <c r="T82" s="830" t="s">
        <v>114</v>
      </c>
      <c r="U82" s="831" t="s">
        <v>114</v>
      </c>
      <c r="V82" s="832" t="s">
        <v>114</v>
      </c>
      <c r="W82" s="830" t="s">
        <v>114</v>
      </c>
      <c r="X82" s="831" t="s">
        <v>114</v>
      </c>
      <c r="Y82" s="832">
        <v>0.49141223917888815</v>
      </c>
      <c r="Z82" s="830">
        <v>0.50858776082111179</v>
      </c>
      <c r="AA82" s="831">
        <v>0</v>
      </c>
      <c r="AB82" s="832">
        <v>0.4440058654792764</v>
      </c>
      <c r="AC82" s="830">
        <v>0.53496605994410662</v>
      </c>
      <c r="AD82" s="831">
        <v>2.1028074576616984E-2</v>
      </c>
      <c r="AE82" s="832">
        <v>0.45148000993506482</v>
      </c>
      <c r="AF82" s="830">
        <v>0.54851999006493513</v>
      </c>
      <c r="AG82" s="831">
        <v>0</v>
      </c>
      <c r="AH82" s="832">
        <v>0.11768246654147371</v>
      </c>
      <c r="AI82" s="830">
        <v>0.88231753345852626</v>
      </c>
      <c r="AJ82" s="831">
        <v>0</v>
      </c>
      <c r="AK82" s="832">
        <v>0.14176931691266761</v>
      </c>
      <c r="AL82" s="830">
        <v>0.85779385814858633</v>
      </c>
      <c r="AM82" s="831">
        <v>4.368249387460106E-4</v>
      </c>
      <c r="AN82" s="832">
        <v>0.92228816607365716</v>
      </c>
      <c r="AO82" s="830">
        <v>7.7711833926342899E-2</v>
      </c>
      <c r="AP82" s="831">
        <v>0</v>
      </c>
    </row>
    <row r="83" spans="1:42" x14ac:dyDescent="0.25">
      <c r="A83" s="58"/>
      <c r="B83" s="951"/>
      <c r="C83" s="669" t="s">
        <v>23</v>
      </c>
      <c r="D83" s="827">
        <v>0.30461467696382322</v>
      </c>
      <c r="E83" s="827">
        <v>0.69538532303617673</v>
      </c>
      <c r="F83" s="828">
        <v>0</v>
      </c>
      <c r="G83" s="829">
        <v>5.178887061336214E-2</v>
      </c>
      <c r="H83" s="827">
        <v>0.94751838122476029</v>
      </c>
      <c r="I83" s="828">
        <v>6.9274816187752395E-4</v>
      </c>
      <c r="J83" s="829" t="s">
        <v>114</v>
      </c>
      <c r="K83" s="827" t="s">
        <v>114</v>
      </c>
      <c r="L83" s="828" t="s">
        <v>114</v>
      </c>
      <c r="M83" s="829">
        <v>0</v>
      </c>
      <c r="N83" s="827">
        <v>1</v>
      </c>
      <c r="O83" s="828">
        <v>0</v>
      </c>
      <c r="P83" s="829" t="s">
        <v>114</v>
      </c>
      <c r="Q83" s="827" t="s">
        <v>114</v>
      </c>
      <c r="R83" s="828" t="s">
        <v>114</v>
      </c>
      <c r="S83" s="829" t="s">
        <v>114</v>
      </c>
      <c r="T83" s="827" t="s">
        <v>114</v>
      </c>
      <c r="U83" s="828" t="s">
        <v>114</v>
      </c>
      <c r="V83" s="829" t="s">
        <v>114</v>
      </c>
      <c r="W83" s="827" t="s">
        <v>114</v>
      </c>
      <c r="X83" s="828" t="s">
        <v>114</v>
      </c>
      <c r="Y83" s="829">
        <v>0.35391541665532356</v>
      </c>
      <c r="Z83" s="827">
        <v>0.64608458334467644</v>
      </c>
      <c r="AA83" s="828">
        <v>0</v>
      </c>
      <c r="AB83" s="829">
        <v>0.54074821410025475</v>
      </c>
      <c r="AC83" s="827">
        <v>0.45925178589974525</v>
      </c>
      <c r="AD83" s="828">
        <v>0</v>
      </c>
      <c r="AE83" s="829">
        <v>0.82116358366283571</v>
      </c>
      <c r="AF83" s="827">
        <v>0.17883641633716432</v>
      </c>
      <c r="AG83" s="828">
        <v>0</v>
      </c>
      <c r="AH83" s="829">
        <v>0.47896462227723291</v>
      </c>
      <c r="AI83" s="827">
        <v>0.52103537772276709</v>
      </c>
      <c r="AJ83" s="828">
        <v>0</v>
      </c>
      <c r="AK83" s="829">
        <v>9.6568961599636442E-4</v>
      </c>
      <c r="AL83" s="827">
        <v>0.99903431038400359</v>
      </c>
      <c r="AM83" s="828">
        <v>0</v>
      </c>
      <c r="AN83" s="829">
        <v>0.34864142501984718</v>
      </c>
      <c r="AO83" s="827">
        <v>0.65135857498015282</v>
      </c>
      <c r="AP83" s="828">
        <v>0</v>
      </c>
    </row>
    <row r="84" spans="1:42" ht="15.75" thickBot="1" x14ac:dyDescent="0.3">
      <c r="A84" s="58"/>
      <c r="B84" s="949"/>
      <c r="C84" s="671" t="s">
        <v>24</v>
      </c>
      <c r="D84" s="833">
        <v>0.61598538479104814</v>
      </c>
      <c r="E84" s="833">
        <v>0.3840146152089518</v>
      </c>
      <c r="F84" s="834">
        <v>0</v>
      </c>
      <c r="G84" s="835">
        <v>0</v>
      </c>
      <c r="H84" s="833">
        <v>1</v>
      </c>
      <c r="I84" s="834">
        <v>0</v>
      </c>
      <c r="J84" s="835" t="s">
        <v>114</v>
      </c>
      <c r="K84" s="833" t="s">
        <v>114</v>
      </c>
      <c r="L84" s="834" t="s">
        <v>114</v>
      </c>
      <c r="M84" s="835" t="s">
        <v>114</v>
      </c>
      <c r="N84" s="833" t="s">
        <v>114</v>
      </c>
      <c r="O84" s="834" t="s">
        <v>114</v>
      </c>
      <c r="P84" s="835" t="s">
        <v>114</v>
      </c>
      <c r="Q84" s="833" t="s">
        <v>114</v>
      </c>
      <c r="R84" s="834" t="s">
        <v>114</v>
      </c>
      <c r="S84" s="835" t="s">
        <v>114</v>
      </c>
      <c r="T84" s="833" t="s">
        <v>114</v>
      </c>
      <c r="U84" s="834" t="s">
        <v>114</v>
      </c>
      <c r="V84" s="835" t="s">
        <v>114</v>
      </c>
      <c r="W84" s="833" t="s">
        <v>114</v>
      </c>
      <c r="X84" s="834" t="s">
        <v>114</v>
      </c>
      <c r="Y84" s="835" t="s">
        <v>114</v>
      </c>
      <c r="Z84" s="833" t="s">
        <v>114</v>
      </c>
      <c r="AA84" s="834" t="s">
        <v>114</v>
      </c>
      <c r="AB84" s="835">
        <v>0</v>
      </c>
      <c r="AC84" s="833">
        <v>1</v>
      </c>
      <c r="AD84" s="834">
        <v>0</v>
      </c>
      <c r="AE84" s="835">
        <v>1</v>
      </c>
      <c r="AF84" s="833">
        <v>0</v>
      </c>
      <c r="AG84" s="834">
        <v>0</v>
      </c>
      <c r="AH84" s="835" t="s">
        <v>114</v>
      </c>
      <c r="AI84" s="833" t="s">
        <v>114</v>
      </c>
      <c r="AJ84" s="834" t="s">
        <v>114</v>
      </c>
      <c r="AK84" s="835" t="s">
        <v>114</v>
      </c>
      <c r="AL84" s="833" t="s">
        <v>114</v>
      </c>
      <c r="AM84" s="834" t="s">
        <v>114</v>
      </c>
      <c r="AN84" s="835">
        <v>0.95406149521554129</v>
      </c>
      <c r="AO84" s="833">
        <v>4.5938504784458691E-2</v>
      </c>
      <c r="AP84" s="834">
        <v>0</v>
      </c>
    </row>
    <row r="85" spans="1:42" ht="15.75" thickBot="1" x14ac:dyDescent="0.3">
      <c r="A85" s="58"/>
      <c r="B85" s="952" t="s">
        <v>50</v>
      </c>
      <c r="C85" s="1012"/>
      <c r="D85" s="836">
        <v>0.23773157295250932</v>
      </c>
      <c r="E85" s="841">
        <v>0.76226842704749065</v>
      </c>
      <c r="F85" s="842">
        <v>0</v>
      </c>
      <c r="G85" s="843">
        <v>2.4644545434890947E-2</v>
      </c>
      <c r="H85" s="841">
        <v>0.95798907586939497</v>
      </c>
      <c r="I85" s="842">
        <v>1.7366378695714037E-2</v>
      </c>
      <c r="J85" s="843">
        <v>0</v>
      </c>
      <c r="K85" s="841">
        <v>1</v>
      </c>
      <c r="L85" s="842">
        <v>0</v>
      </c>
      <c r="M85" s="843">
        <v>1.1494038683624195E-4</v>
      </c>
      <c r="N85" s="841">
        <v>0.99988505961316376</v>
      </c>
      <c r="O85" s="842">
        <v>0</v>
      </c>
      <c r="P85" s="843">
        <v>0</v>
      </c>
      <c r="Q85" s="841">
        <v>0</v>
      </c>
      <c r="R85" s="842">
        <v>1</v>
      </c>
      <c r="S85" s="843" t="s">
        <v>114</v>
      </c>
      <c r="T85" s="841" t="s">
        <v>114</v>
      </c>
      <c r="U85" s="842" t="s">
        <v>114</v>
      </c>
      <c r="V85" s="843" t="s">
        <v>114</v>
      </c>
      <c r="W85" s="841" t="s">
        <v>114</v>
      </c>
      <c r="X85" s="842" t="s">
        <v>114</v>
      </c>
      <c r="Y85" s="843">
        <v>0.88123740284110141</v>
      </c>
      <c r="Z85" s="841">
        <v>0.11876259715889863</v>
      </c>
      <c r="AA85" s="842">
        <v>0</v>
      </c>
      <c r="AB85" s="843">
        <v>0.27298328584668874</v>
      </c>
      <c r="AC85" s="841">
        <v>0.72645649724018202</v>
      </c>
      <c r="AD85" s="842">
        <v>5.6021691312926729E-4</v>
      </c>
      <c r="AE85" s="843">
        <v>0.77935524821633118</v>
      </c>
      <c r="AF85" s="841">
        <v>0.2205376487132219</v>
      </c>
      <c r="AG85" s="842">
        <v>1.0710307044694132E-4</v>
      </c>
      <c r="AH85" s="843">
        <v>0.24991436762835181</v>
      </c>
      <c r="AI85" s="841">
        <v>0.75008563237164816</v>
      </c>
      <c r="AJ85" s="842">
        <v>0</v>
      </c>
      <c r="AK85" s="843">
        <v>8.7116929350813888E-2</v>
      </c>
      <c r="AL85" s="841">
        <v>0.91049922148399909</v>
      </c>
      <c r="AM85" s="842">
        <v>2.3838491651870814E-3</v>
      </c>
      <c r="AN85" s="843">
        <v>0.47728103327272181</v>
      </c>
      <c r="AO85" s="841">
        <v>0.52269644585152752</v>
      </c>
      <c r="AP85" s="839">
        <v>2.2520875750652343E-5</v>
      </c>
    </row>
    <row r="86" spans="1:42" ht="15.75" thickBot="1" x14ac:dyDescent="0.3">
      <c r="A86" s="58"/>
      <c r="B86" s="945" t="s">
        <v>51</v>
      </c>
      <c r="C86" s="946"/>
      <c r="D86" s="844">
        <v>0.17082697610903455</v>
      </c>
      <c r="E86" s="845">
        <v>0.82917302389096548</v>
      </c>
      <c r="F86" s="823">
        <v>0</v>
      </c>
      <c r="G86" s="844">
        <v>4.4658193606652782E-2</v>
      </c>
      <c r="H86" s="845">
        <v>0.93856963224823609</v>
      </c>
      <c r="I86" s="823">
        <v>1.6772174145111136E-2</v>
      </c>
      <c r="J86" s="844">
        <v>9.627796782390315E-3</v>
      </c>
      <c r="K86" s="845">
        <v>0.97926320693023627</v>
      </c>
      <c r="L86" s="823">
        <v>1.110899628737344E-2</v>
      </c>
      <c r="M86" s="844">
        <v>2.7293386447131582E-4</v>
      </c>
      <c r="N86" s="845">
        <v>0.99972706613552864</v>
      </c>
      <c r="O86" s="823">
        <v>0</v>
      </c>
      <c r="P86" s="844">
        <v>0</v>
      </c>
      <c r="Q86" s="845">
        <v>0</v>
      </c>
      <c r="R86" s="823">
        <v>1</v>
      </c>
      <c r="S86" s="844" t="s">
        <v>114</v>
      </c>
      <c r="T86" s="845" t="s">
        <v>114</v>
      </c>
      <c r="U86" s="823" t="s">
        <v>114</v>
      </c>
      <c r="V86" s="844" t="s">
        <v>114</v>
      </c>
      <c r="W86" s="845" t="s">
        <v>114</v>
      </c>
      <c r="X86" s="823" t="s">
        <v>114</v>
      </c>
      <c r="Y86" s="844">
        <v>0.8724490566757408</v>
      </c>
      <c r="Z86" s="845">
        <v>0.12755094332425918</v>
      </c>
      <c r="AA86" s="823">
        <v>0</v>
      </c>
      <c r="AB86" s="844">
        <v>0.48174143434386202</v>
      </c>
      <c r="AC86" s="845">
        <v>0.51801857940168861</v>
      </c>
      <c r="AD86" s="823">
        <v>2.399862544494231E-4</v>
      </c>
      <c r="AE86" s="844">
        <v>0.84531701937963111</v>
      </c>
      <c r="AF86" s="845">
        <v>0.15411345382334651</v>
      </c>
      <c r="AG86" s="823">
        <v>5.6952679702236206E-4</v>
      </c>
      <c r="AH86" s="844">
        <v>0.34084429096252011</v>
      </c>
      <c r="AI86" s="845">
        <v>0.65915570903747989</v>
      </c>
      <c r="AJ86" s="823">
        <v>0</v>
      </c>
      <c r="AK86" s="844">
        <v>0.48282669814734325</v>
      </c>
      <c r="AL86" s="845">
        <v>0.4738439073119457</v>
      </c>
      <c r="AM86" s="823">
        <v>4.332939454071106E-2</v>
      </c>
      <c r="AN86" s="844">
        <v>0.6294164819178979</v>
      </c>
      <c r="AO86" s="845">
        <v>0.37057639430449807</v>
      </c>
      <c r="AP86" s="846">
        <v>7.12377760399748E-6</v>
      </c>
    </row>
  </sheetData>
  <mergeCells count="57">
    <mergeCell ref="AE4:AG4"/>
    <mergeCell ref="AH4:AJ4"/>
    <mergeCell ref="AK4:AM4"/>
    <mergeCell ref="AN4:AP4"/>
    <mergeCell ref="D3:AP3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B28:C28"/>
    <mergeCell ref="B6:B16"/>
    <mergeCell ref="B17:C17"/>
    <mergeCell ref="B18:B26"/>
    <mergeCell ref="B27:C27"/>
    <mergeCell ref="D32:AP32"/>
    <mergeCell ref="D33:F33"/>
    <mergeCell ref="G33:I33"/>
    <mergeCell ref="J33:L33"/>
    <mergeCell ref="M33:O33"/>
    <mergeCell ref="P33:R33"/>
    <mergeCell ref="B57:C57"/>
    <mergeCell ref="AK33:AM33"/>
    <mergeCell ref="AN33:AP33"/>
    <mergeCell ref="B35:B45"/>
    <mergeCell ref="B46:C46"/>
    <mergeCell ref="B47:B55"/>
    <mergeCell ref="B56:C56"/>
    <mergeCell ref="S33:U33"/>
    <mergeCell ref="V33:X33"/>
    <mergeCell ref="Y33:AA33"/>
    <mergeCell ref="AB33:AD33"/>
    <mergeCell ref="AE33:AG33"/>
    <mergeCell ref="AH33:AJ33"/>
    <mergeCell ref="D61:AP61"/>
    <mergeCell ref="D62:F62"/>
    <mergeCell ref="G62:I62"/>
    <mergeCell ref="J62:L62"/>
    <mergeCell ref="M62:O62"/>
    <mergeCell ref="B85:C85"/>
    <mergeCell ref="B86:C86"/>
    <mergeCell ref="AH62:AJ62"/>
    <mergeCell ref="AK62:AM62"/>
    <mergeCell ref="AN62:AP62"/>
    <mergeCell ref="B64:B74"/>
    <mergeCell ref="B75:C75"/>
    <mergeCell ref="B76:B84"/>
    <mergeCell ref="P62:R62"/>
    <mergeCell ref="S62:U62"/>
    <mergeCell ref="V62:X62"/>
    <mergeCell ref="Y62:AA62"/>
    <mergeCell ref="AB62:AD62"/>
    <mergeCell ref="AE62:AG6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34E5-A912-4BCD-9496-E42E0A1B2576}">
  <dimension ref="A3:AP86"/>
  <sheetViews>
    <sheetView showGridLines="0" zoomScale="70" zoomScaleNormal="70" workbookViewId="0"/>
  </sheetViews>
  <sheetFormatPr baseColWidth="10" defaultRowHeight="15" x14ac:dyDescent="0.25"/>
  <cols>
    <col min="2" max="2" width="24.140625" bestFit="1" customWidth="1"/>
    <col min="3" max="3" width="21" bestFit="1" customWidth="1"/>
    <col min="4" max="42" width="7.140625" customWidth="1"/>
  </cols>
  <sheetData>
    <row r="3" spans="1:42" ht="22.5" customHeight="1" thickBot="1" x14ac:dyDescent="0.3">
      <c r="D3" s="1006" t="s">
        <v>343</v>
      </c>
      <c r="E3" s="981"/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  <c r="S3" s="981"/>
      <c r="T3" s="981"/>
      <c r="U3" s="981"/>
      <c r="V3" s="981"/>
      <c r="W3" s="981"/>
      <c r="X3" s="981"/>
      <c r="Y3" s="981"/>
      <c r="Z3" s="981"/>
      <c r="AA3" s="981"/>
      <c r="AB3" s="981"/>
      <c r="AC3" s="981"/>
      <c r="AD3" s="981"/>
      <c r="AE3" s="981"/>
      <c r="AF3" s="981"/>
      <c r="AG3" s="981"/>
      <c r="AH3" s="981"/>
      <c r="AI3" s="981"/>
      <c r="AJ3" s="981"/>
      <c r="AK3" s="981"/>
      <c r="AL3" s="981"/>
      <c r="AM3" s="981"/>
      <c r="AN3" s="981"/>
      <c r="AO3" s="981"/>
      <c r="AP3" s="1007"/>
    </row>
    <row r="4" spans="1:42" ht="57" customHeight="1" thickBot="1" x14ac:dyDescent="0.3">
      <c r="A4" s="667"/>
      <c r="B4" s="2"/>
      <c r="C4" s="61"/>
      <c r="D4" s="1013" t="s">
        <v>177</v>
      </c>
      <c r="E4" s="1014"/>
      <c r="F4" s="1015"/>
      <c r="G4" s="1014" t="s">
        <v>83</v>
      </c>
      <c r="H4" s="1014"/>
      <c r="I4" s="1014"/>
      <c r="J4" s="1013" t="s">
        <v>45</v>
      </c>
      <c r="K4" s="1014"/>
      <c r="L4" s="1015"/>
      <c r="M4" s="1014" t="s">
        <v>85</v>
      </c>
      <c r="N4" s="1014"/>
      <c r="O4" s="1014"/>
      <c r="P4" s="1013" t="s">
        <v>297</v>
      </c>
      <c r="Q4" s="1014"/>
      <c r="R4" s="1015"/>
      <c r="S4" s="1014" t="s">
        <v>298</v>
      </c>
      <c r="T4" s="1014"/>
      <c r="U4" s="1014"/>
      <c r="V4" s="1013" t="s">
        <v>299</v>
      </c>
      <c r="W4" s="1014"/>
      <c r="X4" s="1015"/>
      <c r="Y4" s="1014" t="s">
        <v>300</v>
      </c>
      <c r="Z4" s="1014"/>
      <c r="AA4" s="1014"/>
      <c r="AB4" s="1013" t="s">
        <v>123</v>
      </c>
      <c r="AC4" s="1014"/>
      <c r="AD4" s="1015"/>
      <c r="AE4" s="1014" t="s">
        <v>48</v>
      </c>
      <c r="AF4" s="1014"/>
      <c r="AG4" s="1014"/>
      <c r="AH4" s="1013" t="s">
        <v>89</v>
      </c>
      <c r="AI4" s="1014"/>
      <c r="AJ4" s="1015"/>
      <c r="AK4" s="1013" t="s">
        <v>147</v>
      </c>
      <c r="AL4" s="1014"/>
      <c r="AM4" s="1015"/>
      <c r="AN4" s="1014" t="s">
        <v>42</v>
      </c>
      <c r="AO4" s="1014"/>
      <c r="AP4" s="1015"/>
    </row>
    <row r="5" spans="1:42" ht="68.25" customHeight="1" thickBot="1" x14ac:dyDescent="0.3">
      <c r="B5" s="2"/>
      <c r="C5" s="62"/>
      <c r="D5" s="676" t="s">
        <v>90</v>
      </c>
      <c r="E5" s="677" t="s">
        <v>91</v>
      </c>
      <c r="F5" s="678" t="s">
        <v>92</v>
      </c>
      <c r="G5" s="679" t="s">
        <v>90</v>
      </c>
      <c r="H5" s="674" t="s">
        <v>91</v>
      </c>
      <c r="I5" s="680" t="s">
        <v>92</v>
      </c>
      <c r="J5" s="673" t="s">
        <v>90</v>
      </c>
      <c r="K5" s="674" t="s">
        <v>91</v>
      </c>
      <c r="L5" s="680" t="s">
        <v>92</v>
      </c>
      <c r="M5" s="673" t="s">
        <v>90</v>
      </c>
      <c r="N5" s="674" t="s">
        <v>91</v>
      </c>
      <c r="O5" s="680" t="s">
        <v>92</v>
      </c>
      <c r="P5" s="673" t="s">
        <v>90</v>
      </c>
      <c r="Q5" s="674" t="s">
        <v>91</v>
      </c>
      <c r="R5" s="680" t="s">
        <v>92</v>
      </c>
      <c r="S5" s="673" t="s">
        <v>90</v>
      </c>
      <c r="T5" s="674" t="s">
        <v>91</v>
      </c>
      <c r="U5" s="681" t="s">
        <v>92</v>
      </c>
      <c r="V5" s="682" t="s">
        <v>90</v>
      </c>
      <c r="W5" s="674" t="s">
        <v>91</v>
      </c>
      <c r="X5" s="680" t="s">
        <v>92</v>
      </c>
      <c r="Y5" s="673" t="s">
        <v>90</v>
      </c>
      <c r="Z5" s="674" t="s">
        <v>91</v>
      </c>
      <c r="AA5" s="680" t="s">
        <v>92</v>
      </c>
      <c r="AB5" s="673" t="s">
        <v>90</v>
      </c>
      <c r="AC5" s="674" t="s">
        <v>91</v>
      </c>
      <c r="AD5" s="681" t="s">
        <v>92</v>
      </c>
      <c r="AE5" s="682" t="s">
        <v>90</v>
      </c>
      <c r="AF5" s="674" t="s">
        <v>91</v>
      </c>
      <c r="AG5" s="681" t="s">
        <v>92</v>
      </c>
      <c r="AH5" s="682" t="s">
        <v>90</v>
      </c>
      <c r="AI5" s="674" t="s">
        <v>91</v>
      </c>
      <c r="AJ5" s="680" t="s">
        <v>92</v>
      </c>
      <c r="AK5" s="673" t="s">
        <v>90</v>
      </c>
      <c r="AL5" s="674" t="s">
        <v>91</v>
      </c>
      <c r="AM5" s="680" t="s">
        <v>92</v>
      </c>
      <c r="AN5" s="673" t="s">
        <v>90</v>
      </c>
      <c r="AO5" s="674" t="s">
        <v>91</v>
      </c>
      <c r="AP5" s="675" t="s">
        <v>92</v>
      </c>
    </row>
    <row r="6" spans="1:42" ht="15" customHeight="1" x14ac:dyDescent="0.25">
      <c r="B6" s="950" t="s">
        <v>175</v>
      </c>
      <c r="C6" s="668" t="s">
        <v>4</v>
      </c>
      <c r="D6" s="824" t="s">
        <v>114</v>
      </c>
      <c r="E6" s="824" t="s">
        <v>114</v>
      </c>
      <c r="F6" s="825" t="s">
        <v>114</v>
      </c>
      <c r="G6" s="826" t="s">
        <v>114</v>
      </c>
      <c r="H6" s="824" t="s">
        <v>114</v>
      </c>
      <c r="I6" s="825" t="s">
        <v>114</v>
      </c>
      <c r="J6" s="826" t="s">
        <v>114</v>
      </c>
      <c r="K6" s="824" t="s">
        <v>114</v>
      </c>
      <c r="L6" s="825" t="s">
        <v>114</v>
      </c>
      <c r="M6" s="826" t="s">
        <v>114</v>
      </c>
      <c r="N6" s="824" t="s">
        <v>114</v>
      </c>
      <c r="O6" s="825" t="s">
        <v>114</v>
      </c>
      <c r="P6" s="826" t="s">
        <v>114</v>
      </c>
      <c r="Q6" s="824" t="s">
        <v>114</v>
      </c>
      <c r="R6" s="825" t="s">
        <v>114</v>
      </c>
      <c r="S6" s="826" t="s">
        <v>114</v>
      </c>
      <c r="T6" s="824" t="s">
        <v>114</v>
      </c>
      <c r="U6" s="825" t="s">
        <v>114</v>
      </c>
      <c r="V6" s="826" t="s">
        <v>114</v>
      </c>
      <c r="W6" s="824" t="s">
        <v>114</v>
      </c>
      <c r="X6" s="825" t="s">
        <v>114</v>
      </c>
      <c r="Y6" s="826" t="s">
        <v>114</v>
      </c>
      <c r="Z6" s="824" t="s">
        <v>114</v>
      </c>
      <c r="AA6" s="825" t="s">
        <v>114</v>
      </c>
      <c r="AB6" s="826" t="s">
        <v>114</v>
      </c>
      <c r="AC6" s="824" t="s">
        <v>114</v>
      </c>
      <c r="AD6" s="825" t="s">
        <v>114</v>
      </c>
      <c r="AE6" s="826" t="s">
        <v>114</v>
      </c>
      <c r="AF6" s="824" t="s">
        <v>114</v>
      </c>
      <c r="AG6" s="825" t="s">
        <v>114</v>
      </c>
      <c r="AH6" s="826" t="s">
        <v>114</v>
      </c>
      <c r="AI6" s="824" t="s">
        <v>114</v>
      </c>
      <c r="AJ6" s="825" t="s">
        <v>114</v>
      </c>
      <c r="AK6" s="826" t="s">
        <v>114</v>
      </c>
      <c r="AL6" s="824" t="s">
        <v>114</v>
      </c>
      <c r="AM6" s="825" t="s">
        <v>114</v>
      </c>
      <c r="AN6" s="826">
        <v>0.14285714285714285</v>
      </c>
      <c r="AO6" s="824">
        <v>0</v>
      </c>
      <c r="AP6" s="825">
        <v>0.8571428571428571</v>
      </c>
    </row>
    <row r="7" spans="1:42" x14ac:dyDescent="0.25">
      <c r="B7" s="948"/>
      <c r="C7" s="669" t="s">
        <v>5</v>
      </c>
      <c r="D7" s="827" t="s">
        <v>114</v>
      </c>
      <c r="E7" s="827" t="s">
        <v>114</v>
      </c>
      <c r="F7" s="828" t="s">
        <v>114</v>
      </c>
      <c r="G7" s="829" t="s">
        <v>114</v>
      </c>
      <c r="H7" s="827" t="s">
        <v>114</v>
      </c>
      <c r="I7" s="828" t="s">
        <v>114</v>
      </c>
      <c r="J7" s="829" t="s">
        <v>114</v>
      </c>
      <c r="K7" s="827" t="s">
        <v>114</v>
      </c>
      <c r="L7" s="828" t="s">
        <v>114</v>
      </c>
      <c r="M7" s="829" t="s">
        <v>114</v>
      </c>
      <c r="N7" s="827" t="s">
        <v>114</v>
      </c>
      <c r="O7" s="828" t="s">
        <v>114</v>
      </c>
      <c r="P7" s="829" t="s">
        <v>114</v>
      </c>
      <c r="Q7" s="827" t="s">
        <v>114</v>
      </c>
      <c r="R7" s="828" t="s">
        <v>114</v>
      </c>
      <c r="S7" s="829" t="s">
        <v>114</v>
      </c>
      <c r="T7" s="827" t="s">
        <v>114</v>
      </c>
      <c r="U7" s="828" t="s">
        <v>114</v>
      </c>
      <c r="V7" s="829" t="s">
        <v>114</v>
      </c>
      <c r="W7" s="827" t="s">
        <v>114</v>
      </c>
      <c r="X7" s="828" t="s">
        <v>114</v>
      </c>
      <c r="Y7" s="829" t="s">
        <v>114</v>
      </c>
      <c r="Z7" s="827" t="s">
        <v>114</v>
      </c>
      <c r="AA7" s="828" t="s">
        <v>114</v>
      </c>
      <c r="AB7" s="829" t="s">
        <v>114</v>
      </c>
      <c r="AC7" s="827" t="s">
        <v>114</v>
      </c>
      <c r="AD7" s="828" t="s">
        <v>114</v>
      </c>
      <c r="AE7" s="829">
        <v>1</v>
      </c>
      <c r="AF7" s="827">
        <v>0</v>
      </c>
      <c r="AG7" s="828">
        <v>0</v>
      </c>
      <c r="AH7" s="829" t="s">
        <v>114</v>
      </c>
      <c r="AI7" s="827" t="s">
        <v>114</v>
      </c>
      <c r="AJ7" s="828" t="s">
        <v>114</v>
      </c>
      <c r="AK7" s="829" t="s">
        <v>114</v>
      </c>
      <c r="AL7" s="827" t="s">
        <v>114</v>
      </c>
      <c r="AM7" s="828" t="s">
        <v>114</v>
      </c>
      <c r="AN7" s="829">
        <v>0.875</v>
      </c>
      <c r="AO7" s="827">
        <v>0</v>
      </c>
      <c r="AP7" s="828">
        <v>0.125</v>
      </c>
    </row>
    <row r="8" spans="1:42" x14ac:dyDescent="0.25">
      <c r="B8" s="948"/>
      <c r="C8" s="670" t="s">
        <v>6</v>
      </c>
      <c r="D8" s="830" t="s">
        <v>114</v>
      </c>
      <c r="E8" s="830" t="s">
        <v>114</v>
      </c>
      <c r="F8" s="831" t="s">
        <v>114</v>
      </c>
      <c r="G8" s="832">
        <v>0</v>
      </c>
      <c r="H8" s="830">
        <v>0</v>
      </c>
      <c r="I8" s="831">
        <v>1</v>
      </c>
      <c r="J8" s="832" t="s">
        <v>114</v>
      </c>
      <c r="K8" s="830" t="s">
        <v>114</v>
      </c>
      <c r="L8" s="831" t="s">
        <v>114</v>
      </c>
      <c r="M8" s="832" t="s">
        <v>114</v>
      </c>
      <c r="N8" s="830" t="s">
        <v>114</v>
      </c>
      <c r="O8" s="831" t="s">
        <v>114</v>
      </c>
      <c r="P8" s="832" t="s">
        <v>114</v>
      </c>
      <c r="Q8" s="830" t="s">
        <v>114</v>
      </c>
      <c r="R8" s="831" t="s">
        <v>114</v>
      </c>
      <c r="S8" s="832" t="s">
        <v>114</v>
      </c>
      <c r="T8" s="830" t="s">
        <v>114</v>
      </c>
      <c r="U8" s="831" t="s">
        <v>114</v>
      </c>
      <c r="V8" s="832" t="s">
        <v>114</v>
      </c>
      <c r="W8" s="830" t="s">
        <v>114</v>
      </c>
      <c r="X8" s="831" t="s">
        <v>114</v>
      </c>
      <c r="Y8" s="832">
        <v>0</v>
      </c>
      <c r="Z8" s="830">
        <v>0</v>
      </c>
      <c r="AA8" s="831">
        <v>1</v>
      </c>
      <c r="AB8" s="832" t="s">
        <v>114</v>
      </c>
      <c r="AC8" s="830" t="s">
        <v>114</v>
      </c>
      <c r="AD8" s="831" t="s">
        <v>114</v>
      </c>
      <c r="AE8" s="832">
        <v>0</v>
      </c>
      <c r="AF8" s="830">
        <v>0</v>
      </c>
      <c r="AG8" s="831">
        <v>1</v>
      </c>
      <c r="AH8" s="832" t="s">
        <v>114</v>
      </c>
      <c r="AI8" s="830" t="s">
        <v>114</v>
      </c>
      <c r="AJ8" s="831" t="s">
        <v>114</v>
      </c>
      <c r="AK8" s="832">
        <v>0</v>
      </c>
      <c r="AL8" s="830">
        <v>0</v>
      </c>
      <c r="AM8" s="831">
        <v>1</v>
      </c>
      <c r="AN8" s="832">
        <v>2.3255813953488372E-2</v>
      </c>
      <c r="AO8" s="830">
        <v>2.3255813953488372E-2</v>
      </c>
      <c r="AP8" s="831">
        <v>0.95348837209302328</v>
      </c>
    </row>
    <row r="9" spans="1:42" x14ac:dyDescent="0.25">
      <c r="B9" s="948"/>
      <c r="C9" s="669" t="s">
        <v>43</v>
      </c>
      <c r="D9" s="827" t="s">
        <v>114</v>
      </c>
      <c r="E9" s="827" t="s">
        <v>114</v>
      </c>
      <c r="F9" s="828" t="s">
        <v>114</v>
      </c>
      <c r="G9" s="829" t="s">
        <v>114</v>
      </c>
      <c r="H9" s="827" t="s">
        <v>114</v>
      </c>
      <c r="I9" s="828" t="s">
        <v>114</v>
      </c>
      <c r="J9" s="829" t="s">
        <v>114</v>
      </c>
      <c r="K9" s="827" t="s">
        <v>114</v>
      </c>
      <c r="L9" s="828" t="s">
        <v>114</v>
      </c>
      <c r="M9" s="829" t="s">
        <v>114</v>
      </c>
      <c r="N9" s="827" t="s">
        <v>114</v>
      </c>
      <c r="O9" s="828" t="s">
        <v>114</v>
      </c>
      <c r="P9" s="829" t="s">
        <v>114</v>
      </c>
      <c r="Q9" s="827" t="s">
        <v>114</v>
      </c>
      <c r="R9" s="828" t="s">
        <v>114</v>
      </c>
      <c r="S9" s="829" t="s">
        <v>114</v>
      </c>
      <c r="T9" s="827" t="s">
        <v>114</v>
      </c>
      <c r="U9" s="828" t="s">
        <v>114</v>
      </c>
      <c r="V9" s="829" t="s">
        <v>114</v>
      </c>
      <c r="W9" s="827" t="s">
        <v>114</v>
      </c>
      <c r="X9" s="828" t="s">
        <v>114</v>
      </c>
      <c r="Y9" s="829" t="s">
        <v>114</v>
      </c>
      <c r="Z9" s="827" t="s">
        <v>114</v>
      </c>
      <c r="AA9" s="828" t="s">
        <v>114</v>
      </c>
      <c r="AB9" s="829" t="s">
        <v>114</v>
      </c>
      <c r="AC9" s="827" t="s">
        <v>114</v>
      </c>
      <c r="AD9" s="828" t="s">
        <v>114</v>
      </c>
      <c r="AE9" s="829" t="s">
        <v>114</v>
      </c>
      <c r="AF9" s="827" t="s">
        <v>114</v>
      </c>
      <c r="AG9" s="828" t="s">
        <v>114</v>
      </c>
      <c r="AH9" s="829" t="s">
        <v>114</v>
      </c>
      <c r="AI9" s="827" t="s">
        <v>114</v>
      </c>
      <c r="AJ9" s="828" t="s">
        <v>114</v>
      </c>
      <c r="AK9" s="829" t="s">
        <v>114</v>
      </c>
      <c r="AL9" s="827" t="s">
        <v>114</v>
      </c>
      <c r="AM9" s="828" t="s">
        <v>114</v>
      </c>
      <c r="AN9" s="829" t="s">
        <v>114</v>
      </c>
      <c r="AO9" s="827" t="s">
        <v>114</v>
      </c>
      <c r="AP9" s="828" t="s">
        <v>114</v>
      </c>
    </row>
    <row r="10" spans="1:42" x14ac:dyDescent="0.25">
      <c r="B10" s="948"/>
      <c r="C10" s="670" t="s">
        <v>8</v>
      </c>
      <c r="D10" s="830" t="s">
        <v>114</v>
      </c>
      <c r="E10" s="830" t="s">
        <v>114</v>
      </c>
      <c r="F10" s="831" t="s">
        <v>114</v>
      </c>
      <c r="G10" s="832" t="s">
        <v>114</v>
      </c>
      <c r="H10" s="830" t="s">
        <v>114</v>
      </c>
      <c r="I10" s="831" t="s">
        <v>114</v>
      </c>
      <c r="J10" s="832" t="s">
        <v>114</v>
      </c>
      <c r="K10" s="830" t="s">
        <v>114</v>
      </c>
      <c r="L10" s="831" t="s">
        <v>114</v>
      </c>
      <c r="M10" s="832" t="s">
        <v>114</v>
      </c>
      <c r="N10" s="830" t="s">
        <v>114</v>
      </c>
      <c r="O10" s="831" t="s">
        <v>114</v>
      </c>
      <c r="P10" s="832" t="s">
        <v>114</v>
      </c>
      <c r="Q10" s="830" t="s">
        <v>114</v>
      </c>
      <c r="R10" s="831" t="s">
        <v>114</v>
      </c>
      <c r="S10" s="832" t="s">
        <v>114</v>
      </c>
      <c r="T10" s="830" t="s">
        <v>114</v>
      </c>
      <c r="U10" s="831" t="s">
        <v>114</v>
      </c>
      <c r="V10" s="832" t="s">
        <v>114</v>
      </c>
      <c r="W10" s="830" t="s">
        <v>114</v>
      </c>
      <c r="X10" s="831" t="s">
        <v>114</v>
      </c>
      <c r="Y10" s="832" t="s">
        <v>114</v>
      </c>
      <c r="Z10" s="830" t="s">
        <v>114</v>
      </c>
      <c r="AA10" s="831" t="s">
        <v>114</v>
      </c>
      <c r="AB10" s="832" t="s">
        <v>114</v>
      </c>
      <c r="AC10" s="830" t="s">
        <v>114</v>
      </c>
      <c r="AD10" s="831" t="s">
        <v>114</v>
      </c>
      <c r="AE10" s="832" t="s">
        <v>114</v>
      </c>
      <c r="AF10" s="830" t="s">
        <v>114</v>
      </c>
      <c r="AG10" s="831" t="s">
        <v>114</v>
      </c>
      <c r="AH10" s="832" t="s">
        <v>114</v>
      </c>
      <c r="AI10" s="830" t="s">
        <v>114</v>
      </c>
      <c r="AJ10" s="831" t="s">
        <v>114</v>
      </c>
      <c r="AK10" s="832" t="s">
        <v>114</v>
      </c>
      <c r="AL10" s="830" t="s">
        <v>114</v>
      </c>
      <c r="AM10" s="831" t="s">
        <v>114</v>
      </c>
      <c r="AN10" s="832" t="s">
        <v>114</v>
      </c>
      <c r="AO10" s="830" t="s">
        <v>114</v>
      </c>
      <c r="AP10" s="831" t="s">
        <v>114</v>
      </c>
    </row>
    <row r="11" spans="1:42" x14ac:dyDescent="0.25">
      <c r="B11" s="948"/>
      <c r="C11" s="669" t="s">
        <v>9</v>
      </c>
      <c r="D11" s="827">
        <v>0</v>
      </c>
      <c r="E11" s="827">
        <v>0</v>
      </c>
      <c r="F11" s="828">
        <v>1</v>
      </c>
      <c r="G11" s="829">
        <v>0.23529411764705882</v>
      </c>
      <c r="H11" s="827">
        <v>1.4705882352941176E-2</v>
      </c>
      <c r="I11" s="828">
        <v>0.75</v>
      </c>
      <c r="J11" s="829">
        <v>0</v>
      </c>
      <c r="K11" s="827">
        <v>0</v>
      </c>
      <c r="L11" s="828">
        <v>1</v>
      </c>
      <c r="M11" s="829">
        <v>0.25</v>
      </c>
      <c r="N11" s="827">
        <v>0</v>
      </c>
      <c r="O11" s="828">
        <v>0.75</v>
      </c>
      <c r="P11" s="829" t="s">
        <v>114</v>
      </c>
      <c r="Q11" s="827" t="s">
        <v>114</v>
      </c>
      <c r="R11" s="828" t="s">
        <v>114</v>
      </c>
      <c r="S11" s="829" t="s">
        <v>114</v>
      </c>
      <c r="T11" s="827" t="s">
        <v>114</v>
      </c>
      <c r="U11" s="828" t="s">
        <v>114</v>
      </c>
      <c r="V11" s="829" t="s">
        <v>114</v>
      </c>
      <c r="W11" s="827" t="s">
        <v>114</v>
      </c>
      <c r="X11" s="828" t="s">
        <v>114</v>
      </c>
      <c r="Y11" s="829">
        <v>0.2</v>
      </c>
      <c r="Z11" s="827">
        <v>0</v>
      </c>
      <c r="AA11" s="828">
        <v>0.8</v>
      </c>
      <c r="AB11" s="829">
        <v>8.2706766917293228E-2</v>
      </c>
      <c r="AC11" s="827">
        <v>4.5112781954887216E-2</v>
      </c>
      <c r="AD11" s="828">
        <v>0.8721804511278195</v>
      </c>
      <c r="AE11" s="829">
        <v>0.13333333333333333</v>
      </c>
      <c r="AF11" s="827">
        <v>5.3333333333333337E-2</v>
      </c>
      <c r="AG11" s="828">
        <v>0.81333333333333335</v>
      </c>
      <c r="AH11" s="829">
        <v>0</v>
      </c>
      <c r="AI11" s="827">
        <v>0</v>
      </c>
      <c r="AJ11" s="828">
        <v>1</v>
      </c>
      <c r="AK11" s="829">
        <v>0.14285714285714285</v>
      </c>
      <c r="AL11" s="827">
        <v>0</v>
      </c>
      <c r="AM11" s="828">
        <v>0.8571428571428571</v>
      </c>
      <c r="AN11" s="829">
        <v>0.1941747572815534</v>
      </c>
      <c r="AO11" s="827">
        <v>5.6487202118270081E-2</v>
      </c>
      <c r="AP11" s="828">
        <v>0.7493380406001765</v>
      </c>
    </row>
    <row r="12" spans="1:42" x14ac:dyDescent="0.25">
      <c r="B12" s="948"/>
      <c r="C12" s="670" t="s">
        <v>10</v>
      </c>
      <c r="D12" s="830" t="s">
        <v>114</v>
      </c>
      <c r="E12" s="830" t="s">
        <v>114</v>
      </c>
      <c r="F12" s="831" t="s">
        <v>114</v>
      </c>
      <c r="G12" s="832" t="s">
        <v>114</v>
      </c>
      <c r="H12" s="830" t="s">
        <v>114</v>
      </c>
      <c r="I12" s="831" t="s">
        <v>114</v>
      </c>
      <c r="J12" s="832" t="s">
        <v>114</v>
      </c>
      <c r="K12" s="830" t="s">
        <v>114</v>
      </c>
      <c r="L12" s="831" t="s">
        <v>114</v>
      </c>
      <c r="M12" s="832" t="s">
        <v>114</v>
      </c>
      <c r="N12" s="830" t="s">
        <v>114</v>
      </c>
      <c r="O12" s="831" t="s">
        <v>114</v>
      </c>
      <c r="P12" s="832" t="s">
        <v>114</v>
      </c>
      <c r="Q12" s="830" t="s">
        <v>114</v>
      </c>
      <c r="R12" s="831" t="s">
        <v>114</v>
      </c>
      <c r="S12" s="832" t="s">
        <v>114</v>
      </c>
      <c r="T12" s="830" t="s">
        <v>114</v>
      </c>
      <c r="U12" s="831" t="s">
        <v>114</v>
      </c>
      <c r="V12" s="832" t="s">
        <v>114</v>
      </c>
      <c r="W12" s="830" t="s">
        <v>114</v>
      </c>
      <c r="X12" s="831" t="s">
        <v>114</v>
      </c>
      <c r="Y12" s="832" t="s">
        <v>114</v>
      </c>
      <c r="Z12" s="830" t="s">
        <v>114</v>
      </c>
      <c r="AA12" s="831" t="s">
        <v>114</v>
      </c>
      <c r="AB12" s="832" t="s">
        <v>114</v>
      </c>
      <c r="AC12" s="830" t="s">
        <v>114</v>
      </c>
      <c r="AD12" s="831" t="s">
        <v>114</v>
      </c>
      <c r="AE12" s="832" t="s">
        <v>114</v>
      </c>
      <c r="AF12" s="830" t="s">
        <v>114</v>
      </c>
      <c r="AG12" s="831" t="s">
        <v>114</v>
      </c>
      <c r="AH12" s="832" t="s">
        <v>114</v>
      </c>
      <c r="AI12" s="830" t="s">
        <v>114</v>
      </c>
      <c r="AJ12" s="831" t="s">
        <v>114</v>
      </c>
      <c r="AK12" s="832" t="s">
        <v>114</v>
      </c>
      <c r="AL12" s="830" t="s">
        <v>114</v>
      </c>
      <c r="AM12" s="831" t="s">
        <v>114</v>
      </c>
      <c r="AN12" s="832">
        <v>0.5</v>
      </c>
      <c r="AO12" s="830">
        <v>0.5</v>
      </c>
      <c r="AP12" s="831">
        <v>0</v>
      </c>
    </row>
    <row r="13" spans="1:42" x14ac:dyDescent="0.25">
      <c r="B13" s="948"/>
      <c r="C13" s="669" t="s">
        <v>11</v>
      </c>
      <c r="D13" s="827" t="s">
        <v>114</v>
      </c>
      <c r="E13" s="827" t="s">
        <v>114</v>
      </c>
      <c r="F13" s="828" t="s">
        <v>114</v>
      </c>
      <c r="G13" s="829" t="s">
        <v>114</v>
      </c>
      <c r="H13" s="827" t="s">
        <v>114</v>
      </c>
      <c r="I13" s="828" t="s">
        <v>114</v>
      </c>
      <c r="J13" s="829" t="s">
        <v>114</v>
      </c>
      <c r="K13" s="827" t="s">
        <v>114</v>
      </c>
      <c r="L13" s="828" t="s">
        <v>114</v>
      </c>
      <c r="M13" s="829" t="s">
        <v>114</v>
      </c>
      <c r="N13" s="827" t="s">
        <v>114</v>
      </c>
      <c r="O13" s="828" t="s">
        <v>114</v>
      </c>
      <c r="P13" s="829" t="s">
        <v>114</v>
      </c>
      <c r="Q13" s="827" t="s">
        <v>114</v>
      </c>
      <c r="R13" s="828" t="s">
        <v>114</v>
      </c>
      <c r="S13" s="829" t="s">
        <v>114</v>
      </c>
      <c r="T13" s="827" t="s">
        <v>114</v>
      </c>
      <c r="U13" s="828" t="s">
        <v>114</v>
      </c>
      <c r="V13" s="829" t="s">
        <v>114</v>
      </c>
      <c r="W13" s="827" t="s">
        <v>114</v>
      </c>
      <c r="X13" s="828" t="s">
        <v>114</v>
      </c>
      <c r="Y13" s="829" t="s">
        <v>114</v>
      </c>
      <c r="Z13" s="827" t="s">
        <v>114</v>
      </c>
      <c r="AA13" s="828" t="s">
        <v>114</v>
      </c>
      <c r="AB13" s="829" t="s">
        <v>114</v>
      </c>
      <c r="AC13" s="827" t="s">
        <v>114</v>
      </c>
      <c r="AD13" s="828" t="s">
        <v>114</v>
      </c>
      <c r="AE13" s="829" t="s">
        <v>114</v>
      </c>
      <c r="AF13" s="827" t="s">
        <v>114</v>
      </c>
      <c r="AG13" s="828" t="s">
        <v>114</v>
      </c>
      <c r="AH13" s="829" t="s">
        <v>114</v>
      </c>
      <c r="AI13" s="827" t="s">
        <v>114</v>
      </c>
      <c r="AJ13" s="828" t="s">
        <v>114</v>
      </c>
      <c r="AK13" s="829" t="s">
        <v>114</v>
      </c>
      <c r="AL13" s="827" t="s">
        <v>114</v>
      </c>
      <c r="AM13" s="828" t="s">
        <v>114</v>
      </c>
      <c r="AN13" s="829">
        <v>1</v>
      </c>
      <c r="AO13" s="827">
        <v>0</v>
      </c>
      <c r="AP13" s="828">
        <v>0</v>
      </c>
    </row>
    <row r="14" spans="1:42" x14ac:dyDescent="0.25">
      <c r="B14" s="948"/>
      <c r="C14" s="670" t="s">
        <v>46</v>
      </c>
      <c r="D14" s="830">
        <v>0.14285714285714285</v>
      </c>
      <c r="E14" s="830">
        <v>0</v>
      </c>
      <c r="F14" s="831">
        <v>0.8571428571428571</v>
      </c>
      <c r="G14" s="832">
        <v>0.11194029850746269</v>
      </c>
      <c r="H14" s="830">
        <v>5.2238805970149252E-2</v>
      </c>
      <c r="I14" s="831">
        <v>0.83582089552238803</v>
      </c>
      <c r="J14" s="832">
        <v>0</v>
      </c>
      <c r="K14" s="830">
        <v>0</v>
      </c>
      <c r="L14" s="831">
        <v>1</v>
      </c>
      <c r="M14" s="832">
        <v>0.28947368421052633</v>
      </c>
      <c r="N14" s="830">
        <v>0.23684210526315788</v>
      </c>
      <c r="O14" s="831">
        <v>0.47368421052631576</v>
      </c>
      <c r="P14" s="832" t="s">
        <v>114</v>
      </c>
      <c r="Q14" s="830" t="s">
        <v>114</v>
      </c>
      <c r="R14" s="831" t="s">
        <v>114</v>
      </c>
      <c r="S14" s="832" t="s">
        <v>114</v>
      </c>
      <c r="T14" s="830" t="s">
        <v>114</v>
      </c>
      <c r="U14" s="831" t="s">
        <v>114</v>
      </c>
      <c r="V14" s="832" t="s">
        <v>114</v>
      </c>
      <c r="W14" s="830" t="s">
        <v>114</v>
      </c>
      <c r="X14" s="831" t="s">
        <v>114</v>
      </c>
      <c r="Y14" s="832">
        <v>0.125</v>
      </c>
      <c r="Z14" s="830">
        <v>0.125</v>
      </c>
      <c r="AA14" s="831">
        <v>0.75</v>
      </c>
      <c r="AB14" s="832">
        <v>0.24381625441696114</v>
      </c>
      <c r="AC14" s="830">
        <v>0.16961130742049471</v>
      </c>
      <c r="AD14" s="831">
        <v>0.58657243816254412</v>
      </c>
      <c r="AE14" s="832">
        <v>0.16694214876033059</v>
      </c>
      <c r="AF14" s="830">
        <v>0.10082644628099173</v>
      </c>
      <c r="AG14" s="831">
        <v>0.73223140495867767</v>
      </c>
      <c r="AH14" s="832">
        <v>0.11666666666666667</v>
      </c>
      <c r="AI14" s="830">
        <v>0.1</v>
      </c>
      <c r="AJ14" s="831">
        <v>0.78333333333333333</v>
      </c>
      <c r="AK14" s="832">
        <v>0.14391143911439114</v>
      </c>
      <c r="AL14" s="830">
        <v>6.6420664206642069E-2</v>
      </c>
      <c r="AM14" s="831">
        <v>0.78966789667896675</v>
      </c>
      <c r="AN14" s="832">
        <v>0.25688976377952755</v>
      </c>
      <c r="AO14" s="830">
        <v>0.10137795275590551</v>
      </c>
      <c r="AP14" s="831">
        <v>0.6417322834645669</v>
      </c>
    </row>
    <row r="15" spans="1:42" x14ac:dyDescent="0.25">
      <c r="A15" s="58"/>
      <c r="B15" s="951"/>
      <c r="C15" s="669" t="s">
        <v>13</v>
      </c>
      <c r="D15" s="827">
        <v>0</v>
      </c>
      <c r="E15" s="827">
        <v>0</v>
      </c>
      <c r="F15" s="828">
        <v>1</v>
      </c>
      <c r="G15" s="829">
        <v>0.3037037037037037</v>
      </c>
      <c r="H15" s="827">
        <v>7.407407407407407E-2</v>
      </c>
      <c r="I15" s="828">
        <v>0.62222222222222223</v>
      </c>
      <c r="J15" s="829">
        <v>0</v>
      </c>
      <c r="K15" s="827">
        <v>0.5</v>
      </c>
      <c r="L15" s="828">
        <v>0.5</v>
      </c>
      <c r="M15" s="829">
        <v>0.5</v>
      </c>
      <c r="N15" s="827">
        <v>0</v>
      </c>
      <c r="O15" s="828">
        <v>0.5</v>
      </c>
      <c r="P15" s="829">
        <v>1</v>
      </c>
      <c r="Q15" s="827">
        <v>0</v>
      </c>
      <c r="R15" s="828">
        <v>0</v>
      </c>
      <c r="S15" s="829" t="s">
        <v>114</v>
      </c>
      <c r="T15" s="827" t="s">
        <v>114</v>
      </c>
      <c r="U15" s="828" t="s">
        <v>114</v>
      </c>
      <c r="V15" s="829" t="s">
        <v>114</v>
      </c>
      <c r="W15" s="827" t="s">
        <v>114</v>
      </c>
      <c r="X15" s="828" t="s">
        <v>114</v>
      </c>
      <c r="Y15" s="829">
        <v>0.33333333333333331</v>
      </c>
      <c r="Z15" s="827">
        <v>0</v>
      </c>
      <c r="AA15" s="828">
        <v>0.66666666666666663</v>
      </c>
      <c r="AB15" s="829">
        <v>0.2640449438202247</v>
      </c>
      <c r="AC15" s="827">
        <v>0.11797752808988764</v>
      </c>
      <c r="AD15" s="828">
        <v>0.6179775280898876</v>
      </c>
      <c r="AE15" s="829">
        <v>0.39416058394160586</v>
      </c>
      <c r="AF15" s="827">
        <v>0.11678832116788321</v>
      </c>
      <c r="AG15" s="828">
        <v>0.48905109489051096</v>
      </c>
      <c r="AH15" s="829">
        <v>0.23076923076923078</v>
      </c>
      <c r="AI15" s="827">
        <v>7.6923076923076927E-2</v>
      </c>
      <c r="AJ15" s="828">
        <v>0.69230769230769229</v>
      </c>
      <c r="AK15" s="829">
        <v>0.12955465587044535</v>
      </c>
      <c r="AL15" s="827">
        <v>4.048582995951417E-2</v>
      </c>
      <c r="AM15" s="828">
        <v>0.82995951417004044</v>
      </c>
      <c r="AN15" s="829">
        <v>0.24079754601226994</v>
      </c>
      <c r="AO15" s="827">
        <v>9.6625766871165641E-2</v>
      </c>
      <c r="AP15" s="828">
        <v>0.66257668711656437</v>
      </c>
    </row>
    <row r="16" spans="1:42" ht="15.75" thickBot="1" x14ac:dyDescent="0.3">
      <c r="A16" s="58"/>
      <c r="B16" s="949"/>
      <c r="C16" s="671" t="s">
        <v>14</v>
      </c>
      <c r="D16" s="833" t="s">
        <v>114</v>
      </c>
      <c r="E16" s="833" t="s">
        <v>114</v>
      </c>
      <c r="F16" s="834" t="s">
        <v>114</v>
      </c>
      <c r="G16" s="835" t="s">
        <v>114</v>
      </c>
      <c r="H16" s="833" t="s">
        <v>114</v>
      </c>
      <c r="I16" s="834" t="s">
        <v>114</v>
      </c>
      <c r="J16" s="835" t="s">
        <v>114</v>
      </c>
      <c r="K16" s="833" t="s">
        <v>114</v>
      </c>
      <c r="L16" s="834" t="s">
        <v>114</v>
      </c>
      <c r="M16" s="835" t="s">
        <v>114</v>
      </c>
      <c r="N16" s="833" t="s">
        <v>114</v>
      </c>
      <c r="O16" s="834" t="s">
        <v>114</v>
      </c>
      <c r="P16" s="835" t="s">
        <v>114</v>
      </c>
      <c r="Q16" s="833" t="s">
        <v>114</v>
      </c>
      <c r="R16" s="834" t="s">
        <v>114</v>
      </c>
      <c r="S16" s="835" t="s">
        <v>114</v>
      </c>
      <c r="T16" s="833" t="s">
        <v>114</v>
      </c>
      <c r="U16" s="834" t="s">
        <v>114</v>
      </c>
      <c r="V16" s="835" t="s">
        <v>114</v>
      </c>
      <c r="W16" s="833" t="s">
        <v>114</v>
      </c>
      <c r="X16" s="834" t="s">
        <v>114</v>
      </c>
      <c r="Y16" s="835" t="s">
        <v>114</v>
      </c>
      <c r="Z16" s="833" t="s">
        <v>114</v>
      </c>
      <c r="AA16" s="834" t="s">
        <v>114</v>
      </c>
      <c r="AB16" s="835" t="s">
        <v>114</v>
      </c>
      <c r="AC16" s="833" t="s">
        <v>114</v>
      </c>
      <c r="AD16" s="834" t="s">
        <v>114</v>
      </c>
      <c r="AE16" s="835" t="s">
        <v>114</v>
      </c>
      <c r="AF16" s="833" t="s">
        <v>114</v>
      </c>
      <c r="AG16" s="834" t="s">
        <v>114</v>
      </c>
      <c r="AH16" s="835" t="s">
        <v>114</v>
      </c>
      <c r="AI16" s="833" t="s">
        <v>114</v>
      </c>
      <c r="AJ16" s="834" t="s">
        <v>114</v>
      </c>
      <c r="AK16" s="835" t="s">
        <v>114</v>
      </c>
      <c r="AL16" s="833" t="s">
        <v>114</v>
      </c>
      <c r="AM16" s="834" t="s">
        <v>114</v>
      </c>
      <c r="AN16" s="835">
        <v>0</v>
      </c>
      <c r="AO16" s="833">
        <v>0</v>
      </c>
      <c r="AP16" s="834">
        <v>1</v>
      </c>
    </row>
    <row r="17" spans="1:42" ht="15.75" thickBot="1" x14ac:dyDescent="0.3">
      <c r="A17" s="58"/>
      <c r="B17" s="952" t="s">
        <v>175</v>
      </c>
      <c r="C17" s="1012"/>
      <c r="D17" s="836">
        <v>9.0909090909090912E-2</v>
      </c>
      <c r="E17" s="837">
        <v>0</v>
      </c>
      <c r="F17" s="838">
        <v>0.90909090909090906</v>
      </c>
      <c r="G17" s="836">
        <v>0.12992125984251968</v>
      </c>
      <c r="H17" s="837">
        <v>4.5275590551181105E-2</v>
      </c>
      <c r="I17" s="838">
        <v>0.82480314960629919</v>
      </c>
      <c r="J17" s="836">
        <v>0</v>
      </c>
      <c r="K17" s="837">
        <v>0.14285714285714285</v>
      </c>
      <c r="L17" s="838">
        <v>0.8571428571428571</v>
      </c>
      <c r="M17" s="836">
        <v>0.3125</v>
      </c>
      <c r="N17" s="837">
        <v>0.1875</v>
      </c>
      <c r="O17" s="838">
        <v>0.5</v>
      </c>
      <c r="P17" s="836">
        <v>1</v>
      </c>
      <c r="Q17" s="837">
        <v>0</v>
      </c>
      <c r="R17" s="838">
        <v>0</v>
      </c>
      <c r="S17" s="836" t="s">
        <v>114</v>
      </c>
      <c r="T17" s="837" t="s">
        <v>114</v>
      </c>
      <c r="U17" s="838" t="s">
        <v>114</v>
      </c>
      <c r="V17" s="836" t="s">
        <v>114</v>
      </c>
      <c r="W17" s="837" t="s">
        <v>114</v>
      </c>
      <c r="X17" s="838" t="s">
        <v>114</v>
      </c>
      <c r="Y17" s="836">
        <v>0.16666666666666666</v>
      </c>
      <c r="Z17" s="837">
        <v>8.3333333333333329E-2</v>
      </c>
      <c r="AA17" s="838">
        <v>0.75</v>
      </c>
      <c r="AB17" s="836">
        <v>0.19955654101995565</v>
      </c>
      <c r="AC17" s="837">
        <v>0.13082039911308205</v>
      </c>
      <c r="AD17" s="838">
        <v>0.66962305986696236</v>
      </c>
      <c r="AE17" s="836">
        <v>0.17948717948717949</v>
      </c>
      <c r="AF17" s="837">
        <v>9.4017094017094016E-2</v>
      </c>
      <c r="AG17" s="838">
        <v>0.72649572649572647</v>
      </c>
      <c r="AH17" s="836">
        <v>0.11392405063291139</v>
      </c>
      <c r="AI17" s="837">
        <v>8.8607594936708861E-2</v>
      </c>
      <c r="AJ17" s="838">
        <v>0.79746835443037978</v>
      </c>
      <c r="AK17" s="836">
        <v>0.12452107279693486</v>
      </c>
      <c r="AL17" s="837">
        <v>4.2145593869731802E-2</v>
      </c>
      <c r="AM17" s="838">
        <v>0.83333333333333337</v>
      </c>
      <c r="AN17" s="836">
        <v>0.19982547993019198</v>
      </c>
      <c r="AO17" s="837">
        <v>8.0715532286212921E-2</v>
      </c>
      <c r="AP17" s="839">
        <v>0.71945898778359507</v>
      </c>
    </row>
    <row r="18" spans="1:42" x14ac:dyDescent="0.25">
      <c r="A18" s="58"/>
      <c r="B18" s="947" t="s">
        <v>47</v>
      </c>
      <c r="C18" s="672" t="s">
        <v>16</v>
      </c>
      <c r="D18" s="824">
        <v>0</v>
      </c>
      <c r="E18" s="824">
        <v>0.2</v>
      </c>
      <c r="F18" s="825">
        <v>0.8</v>
      </c>
      <c r="G18" s="840">
        <v>0.12757973733583489</v>
      </c>
      <c r="H18" s="824">
        <v>5.8161350844277676E-2</v>
      </c>
      <c r="I18" s="825">
        <v>0.81425891181988741</v>
      </c>
      <c r="J18" s="840">
        <v>0</v>
      </c>
      <c r="K18" s="824">
        <v>0</v>
      </c>
      <c r="L18" s="825">
        <v>1</v>
      </c>
      <c r="M18" s="840">
        <v>0.43965517241379309</v>
      </c>
      <c r="N18" s="824">
        <v>0.29310344827586204</v>
      </c>
      <c r="O18" s="825">
        <v>0.26724137931034481</v>
      </c>
      <c r="P18" s="840" t="s">
        <v>114</v>
      </c>
      <c r="Q18" s="824" t="s">
        <v>114</v>
      </c>
      <c r="R18" s="825" t="s">
        <v>114</v>
      </c>
      <c r="S18" s="840" t="s">
        <v>114</v>
      </c>
      <c r="T18" s="824" t="s">
        <v>114</v>
      </c>
      <c r="U18" s="825" t="s">
        <v>114</v>
      </c>
      <c r="V18" s="840" t="s">
        <v>114</v>
      </c>
      <c r="W18" s="824" t="s">
        <v>114</v>
      </c>
      <c r="X18" s="825" t="s">
        <v>114</v>
      </c>
      <c r="Y18" s="840">
        <v>0</v>
      </c>
      <c r="Z18" s="824">
        <v>0.2857142857142857</v>
      </c>
      <c r="AA18" s="825">
        <v>0.7142857142857143</v>
      </c>
      <c r="AB18" s="840">
        <v>0.13138686131386862</v>
      </c>
      <c r="AC18" s="824">
        <v>0.10948905109489052</v>
      </c>
      <c r="AD18" s="825">
        <v>0.75912408759124084</v>
      </c>
      <c r="AE18" s="840">
        <v>0.14949037372593432</v>
      </c>
      <c r="AF18" s="824">
        <v>0.18346545866364666</v>
      </c>
      <c r="AG18" s="825">
        <v>0.66704416761041907</v>
      </c>
      <c r="AH18" s="840">
        <v>0.04</v>
      </c>
      <c r="AI18" s="824">
        <v>0.04</v>
      </c>
      <c r="AJ18" s="825">
        <v>0.92</v>
      </c>
      <c r="AK18" s="840">
        <v>6.1224489795918366E-2</v>
      </c>
      <c r="AL18" s="824">
        <v>3.4985422740524783E-2</v>
      </c>
      <c r="AM18" s="825">
        <v>0.90379008746355682</v>
      </c>
      <c r="AN18" s="840">
        <v>0.14569160997732428</v>
      </c>
      <c r="AO18" s="824">
        <v>9.9206349206349201E-2</v>
      </c>
      <c r="AP18" s="825">
        <v>0.75510204081632648</v>
      </c>
    </row>
    <row r="19" spans="1:42" x14ac:dyDescent="0.25">
      <c r="A19" s="58"/>
      <c r="B19" s="951"/>
      <c r="C19" s="669" t="s">
        <v>17</v>
      </c>
      <c r="D19" s="827">
        <v>0</v>
      </c>
      <c r="E19" s="827">
        <v>0</v>
      </c>
      <c r="F19" s="828">
        <v>1</v>
      </c>
      <c r="G19" s="829">
        <v>0.36</v>
      </c>
      <c r="H19" s="827">
        <v>0.02</v>
      </c>
      <c r="I19" s="828">
        <v>0.62</v>
      </c>
      <c r="J19" s="829" t="s">
        <v>114</v>
      </c>
      <c r="K19" s="827" t="s">
        <v>114</v>
      </c>
      <c r="L19" s="828" t="s">
        <v>114</v>
      </c>
      <c r="M19" s="829">
        <v>0.77777777777777779</v>
      </c>
      <c r="N19" s="827">
        <v>0</v>
      </c>
      <c r="O19" s="828">
        <v>0.22222222222222221</v>
      </c>
      <c r="P19" s="829" t="s">
        <v>114</v>
      </c>
      <c r="Q19" s="827" t="s">
        <v>114</v>
      </c>
      <c r="R19" s="828" t="s">
        <v>114</v>
      </c>
      <c r="S19" s="829" t="s">
        <v>114</v>
      </c>
      <c r="T19" s="827" t="s">
        <v>114</v>
      </c>
      <c r="U19" s="828" t="s">
        <v>114</v>
      </c>
      <c r="V19" s="829" t="s">
        <v>114</v>
      </c>
      <c r="W19" s="827" t="s">
        <v>114</v>
      </c>
      <c r="X19" s="828" t="s">
        <v>114</v>
      </c>
      <c r="Y19" s="829">
        <v>0.33333333333333331</v>
      </c>
      <c r="Z19" s="827">
        <v>0</v>
      </c>
      <c r="AA19" s="828">
        <v>0.66666666666666663</v>
      </c>
      <c r="AB19" s="829">
        <v>0.23825503355704697</v>
      </c>
      <c r="AC19" s="827">
        <v>0.22483221476510068</v>
      </c>
      <c r="AD19" s="828">
        <v>0.53691275167785235</v>
      </c>
      <c r="AE19" s="829">
        <v>0.14506769825918761</v>
      </c>
      <c r="AF19" s="827">
        <v>0.17504835589941972</v>
      </c>
      <c r="AG19" s="828">
        <v>0.67988394584139267</v>
      </c>
      <c r="AH19" s="829">
        <v>0.16666666666666666</v>
      </c>
      <c r="AI19" s="827">
        <v>0.16666666666666666</v>
      </c>
      <c r="AJ19" s="828">
        <v>0.66666666666666663</v>
      </c>
      <c r="AK19" s="829">
        <v>0.25</v>
      </c>
      <c r="AL19" s="827">
        <v>0.25</v>
      </c>
      <c r="AM19" s="828">
        <v>0.5</v>
      </c>
      <c r="AN19" s="829">
        <v>0.30252100840336132</v>
      </c>
      <c r="AO19" s="827">
        <v>0.17647058823529413</v>
      </c>
      <c r="AP19" s="828">
        <v>0.52100840336134457</v>
      </c>
    </row>
    <row r="20" spans="1:42" x14ac:dyDescent="0.25">
      <c r="A20" s="58"/>
      <c r="B20" s="951"/>
      <c r="C20" s="670" t="s">
        <v>49</v>
      </c>
      <c r="D20" s="830" t="s">
        <v>114</v>
      </c>
      <c r="E20" s="830" t="s">
        <v>114</v>
      </c>
      <c r="F20" s="831" t="s">
        <v>114</v>
      </c>
      <c r="G20" s="832">
        <v>7.1428571428571425E-2</v>
      </c>
      <c r="H20" s="830">
        <v>0</v>
      </c>
      <c r="I20" s="831">
        <v>0.9285714285714286</v>
      </c>
      <c r="J20" s="832" t="s">
        <v>114</v>
      </c>
      <c r="K20" s="830" t="s">
        <v>114</v>
      </c>
      <c r="L20" s="831" t="s">
        <v>114</v>
      </c>
      <c r="M20" s="832">
        <v>0.25</v>
      </c>
      <c r="N20" s="830">
        <v>0</v>
      </c>
      <c r="O20" s="831">
        <v>0.75</v>
      </c>
      <c r="P20" s="832" t="s">
        <v>114</v>
      </c>
      <c r="Q20" s="830" t="s">
        <v>114</v>
      </c>
      <c r="R20" s="831" t="s">
        <v>114</v>
      </c>
      <c r="S20" s="832" t="s">
        <v>114</v>
      </c>
      <c r="T20" s="830" t="s">
        <v>114</v>
      </c>
      <c r="U20" s="831" t="s">
        <v>114</v>
      </c>
      <c r="V20" s="832" t="s">
        <v>114</v>
      </c>
      <c r="W20" s="830" t="s">
        <v>114</v>
      </c>
      <c r="X20" s="831" t="s">
        <v>114</v>
      </c>
      <c r="Y20" s="832">
        <v>0.33333333333333331</v>
      </c>
      <c r="Z20" s="830">
        <v>0</v>
      </c>
      <c r="AA20" s="831">
        <v>0.66666666666666663</v>
      </c>
      <c r="AB20" s="832">
        <v>0.26153846153846155</v>
      </c>
      <c r="AC20" s="830">
        <v>0.12307692307692308</v>
      </c>
      <c r="AD20" s="831">
        <v>0.61538461538461542</v>
      </c>
      <c r="AE20" s="832">
        <v>0.31073446327683618</v>
      </c>
      <c r="AF20" s="830">
        <v>0.10169491525423729</v>
      </c>
      <c r="AG20" s="831">
        <v>0.58757062146892658</v>
      </c>
      <c r="AH20" s="832">
        <v>0.33333333333333331</v>
      </c>
      <c r="AI20" s="830">
        <v>0</v>
      </c>
      <c r="AJ20" s="831">
        <v>0.66666666666666663</v>
      </c>
      <c r="AK20" s="832">
        <v>0</v>
      </c>
      <c r="AL20" s="830">
        <v>0</v>
      </c>
      <c r="AM20" s="831">
        <v>1</v>
      </c>
      <c r="AN20" s="832">
        <v>0.20087336244541484</v>
      </c>
      <c r="AO20" s="830">
        <v>8.7336244541484712E-2</v>
      </c>
      <c r="AP20" s="831">
        <v>0.71179039301310043</v>
      </c>
    </row>
    <row r="21" spans="1:42" x14ac:dyDescent="0.25">
      <c r="A21" s="58"/>
      <c r="B21" s="951"/>
      <c r="C21" s="669" t="s">
        <v>19</v>
      </c>
      <c r="D21" s="827">
        <v>0.66666666666666663</v>
      </c>
      <c r="E21" s="827">
        <v>0</v>
      </c>
      <c r="F21" s="828">
        <v>0.33333333333333331</v>
      </c>
      <c r="G21" s="829">
        <v>0.33587786259541985</v>
      </c>
      <c r="H21" s="827">
        <v>0.12213740458015267</v>
      </c>
      <c r="I21" s="828">
        <v>0.5419847328244275</v>
      </c>
      <c r="J21" s="829">
        <v>1</v>
      </c>
      <c r="K21" s="827">
        <v>0</v>
      </c>
      <c r="L21" s="828">
        <v>0</v>
      </c>
      <c r="M21" s="829">
        <v>0.61904761904761907</v>
      </c>
      <c r="N21" s="827">
        <v>0.2857142857142857</v>
      </c>
      <c r="O21" s="828">
        <v>9.5238095238095233E-2</v>
      </c>
      <c r="P21" s="829" t="s">
        <v>114</v>
      </c>
      <c r="Q21" s="827" t="s">
        <v>114</v>
      </c>
      <c r="R21" s="828" t="s">
        <v>114</v>
      </c>
      <c r="S21" s="829" t="s">
        <v>114</v>
      </c>
      <c r="T21" s="827" t="s">
        <v>114</v>
      </c>
      <c r="U21" s="828" t="s">
        <v>114</v>
      </c>
      <c r="V21" s="829" t="s">
        <v>114</v>
      </c>
      <c r="W21" s="827" t="s">
        <v>114</v>
      </c>
      <c r="X21" s="828" t="s">
        <v>114</v>
      </c>
      <c r="Y21" s="829" t="s">
        <v>114</v>
      </c>
      <c r="Z21" s="827" t="s">
        <v>114</v>
      </c>
      <c r="AA21" s="828" t="s">
        <v>114</v>
      </c>
      <c r="AB21" s="829">
        <v>0.37671232876712329</v>
      </c>
      <c r="AC21" s="827">
        <v>0.18493150684931506</v>
      </c>
      <c r="AD21" s="828">
        <v>0.43835616438356162</v>
      </c>
      <c r="AE21" s="829">
        <v>0.16438356164383561</v>
      </c>
      <c r="AF21" s="827">
        <v>6.8493150684931503E-2</v>
      </c>
      <c r="AG21" s="828">
        <v>0.76712328767123283</v>
      </c>
      <c r="AH21" s="829">
        <v>6.6666666666666666E-2</v>
      </c>
      <c r="AI21" s="827">
        <v>0.2</v>
      </c>
      <c r="AJ21" s="828">
        <v>0.73333333333333328</v>
      </c>
      <c r="AK21" s="829">
        <v>0.625</v>
      </c>
      <c r="AL21" s="827">
        <v>0.125</v>
      </c>
      <c r="AM21" s="828">
        <v>0.25</v>
      </c>
      <c r="AN21" s="829">
        <v>0.39650872817955113</v>
      </c>
      <c r="AO21" s="827">
        <v>0.18952618453865336</v>
      </c>
      <c r="AP21" s="828">
        <v>0.41396508728179549</v>
      </c>
    </row>
    <row r="22" spans="1:42" x14ac:dyDescent="0.25">
      <c r="A22" s="58"/>
      <c r="B22" s="951"/>
      <c r="C22" s="670" t="s">
        <v>20</v>
      </c>
      <c r="D22" s="830">
        <v>0.5714285714285714</v>
      </c>
      <c r="E22" s="830">
        <v>0.19047619047619047</v>
      </c>
      <c r="F22" s="831">
        <v>0.23809523809523808</v>
      </c>
      <c r="G22" s="832">
        <v>0.22536945812807882</v>
      </c>
      <c r="H22" s="830">
        <v>9.7290640394088676E-2</v>
      </c>
      <c r="I22" s="831">
        <v>0.67733990147783252</v>
      </c>
      <c r="J22" s="832">
        <v>0.14285714285714285</v>
      </c>
      <c r="K22" s="830">
        <v>0</v>
      </c>
      <c r="L22" s="831">
        <v>0.8571428571428571</v>
      </c>
      <c r="M22" s="832">
        <v>0.30952380952380953</v>
      </c>
      <c r="N22" s="830">
        <v>0.27380952380952384</v>
      </c>
      <c r="O22" s="831">
        <v>0.41666666666666669</v>
      </c>
      <c r="P22" s="832">
        <v>1</v>
      </c>
      <c r="Q22" s="830">
        <v>0</v>
      </c>
      <c r="R22" s="831">
        <v>0</v>
      </c>
      <c r="S22" s="832" t="s">
        <v>114</v>
      </c>
      <c r="T22" s="830" t="s">
        <v>114</v>
      </c>
      <c r="U22" s="831" t="s">
        <v>114</v>
      </c>
      <c r="V22" s="832" t="s">
        <v>114</v>
      </c>
      <c r="W22" s="830" t="s">
        <v>114</v>
      </c>
      <c r="X22" s="831" t="s">
        <v>114</v>
      </c>
      <c r="Y22" s="832">
        <v>0</v>
      </c>
      <c r="Z22" s="830">
        <v>0</v>
      </c>
      <c r="AA22" s="831">
        <v>1</v>
      </c>
      <c r="AB22" s="832">
        <v>0.21628189550425272</v>
      </c>
      <c r="AC22" s="830">
        <v>0.10814094775212636</v>
      </c>
      <c r="AD22" s="831">
        <v>0.67557715674362095</v>
      </c>
      <c r="AE22" s="832">
        <v>0.24089935760171305</v>
      </c>
      <c r="AF22" s="830">
        <v>7.1734475374732334E-2</v>
      </c>
      <c r="AG22" s="831">
        <v>0.68736616702355458</v>
      </c>
      <c r="AH22" s="832">
        <v>9.7087378640776698E-2</v>
      </c>
      <c r="AI22" s="830">
        <v>4.8543689320388349E-2</v>
      </c>
      <c r="AJ22" s="831">
        <v>0.85436893203883491</v>
      </c>
      <c r="AK22" s="832">
        <v>0.17184643510054845</v>
      </c>
      <c r="AL22" s="830">
        <v>2.1937842778793418E-2</v>
      </c>
      <c r="AM22" s="831">
        <v>0.80621572212065817</v>
      </c>
      <c r="AN22" s="832">
        <v>0.26061320754716982</v>
      </c>
      <c r="AO22" s="830">
        <v>9.7877358490566044E-2</v>
      </c>
      <c r="AP22" s="831">
        <v>0.64150943396226412</v>
      </c>
    </row>
    <row r="23" spans="1:42" x14ac:dyDescent="0.25">
      <c r="A23" s="58"/>
      <c r="B23" s="951"/>
      <c r="C23" s="669" t="s">
        <v>21</v>
      </c>
      <c r="D23" s="827">
        <v>0</v>
      </c>
      <c r="E23" s="827">
        <v>0</v>
      </c>
      <c r="F23" s="828">
        <v>1</v>
      </c>
      <c r="G23" s="829">
        <v>0.13465783664459161</v>
      </c>
      <c r="H23" s="827">
        <v>9.713024282560706E-2</v>
      </c>
      <c r="I23" s="828">
        <v>0.76821192052980136</v>
      </c>
      <c r="J23" s="829">
        <v>0</v>
      </c>
      <c r="K23" s="827">
        <v>0.5</v>
      </c>
      <c r="L23" s="828">
        <v>0.5</v>
      </c>
      <c r="M23" s="829">
        <v>0.25</v>
      </c>
      <c r="N23" s="827">
        <v>0.234375</v>
      </c>
      <c r="O23" s="828">
        <v>0.515625</v>
      </c>
      <c r="P23" s="829" t="s">
        <v>114</v>
      </c>
      <c r="Q23" s="827" t="s">
        <v>114</v>
      </c>
      <c r="R23" s="828" t="s">
        <v>114</v>
      </c>
      <c r="S23" s="829" t="s">
        <v>114</v>
      </c>
      <c r="T23" s="827" t="s">
        <v>114</v>
      </c>
      <c r="U23" s="828" t="s">
        <v>114</v>
      </c>
      <c r="V23" s="829" t="s">
        <v>114</v>
      </c>
      <c r="W23" s="827" t="s">
        <v>114</v>
      </c>
      <c r="X23" s="828" t="s">
        <v>114</v>
      </c>
      <c r="Y23" s="829">
        <v>0</v>
      </c>
      <c r="Z23" s="827">
        <v>0.5</v>
      </c>
      <c r="AA23" s="828">
        <v>0.5</v>
      </c>
      <c r="AB23" s="829">
        <v>5.4574638844301769E-2</v>
      </c>
      <c r="AC23" s="827">
        <v>5.7784911717495988E-2</v>
      </c>
      <c r="AD23" s="828">
        <v>0.88764044943820219</v>
      </c>
      <c r="AE23" s="829">
        <v>3.8585209003215437E-2</v>
      </c>
      <c r="AF23" s="827">
        <v>7.3954983922829579E-2</v>
      </c>
      <c r="AG23" s="828">
        <v>0.887459807073955</v>
      </c>
      <c r="AH23" s="829">
        <v>4.878048780487805E-2</v>
      </c>
      <c r="AI23" s="827">
        <v>4.878048780487805E-2</v>
      </c>
      <c r="AJ23" s="828">
        <v>0.90243902439024393</v>
      </c>
      <c r="AK23" s="829">
        <v>4.790419161676647E-2</v>
      </c>
      <c r="AL23" s="827">
        <v>4.790419161676647E-2</v>
      </c>
      <c r="AM23" s="828">
        <v>0.90419161676646709</v>
      </c>
      <c r="AN23" s="829">
        <v>0.14775561097256859</v>
      </c>
      <c r="AO23" s="827">
        <v>9.4139650872817948E-2</v>
      </c>
      <c r="AP23" s="828">
        <v>0.75810473815461343</v>
      </c>
    </row>
    <row r="24" spans="1:42" x14ac:dyDescent="0.25">
      <c r="A24" s="58"/>
      <c r="B24" s="951"/>
      <c r="C24" s="670" t="s">
        <v>22</v>
      </c>
      <c r="D24" s="830">
        <v>0</v>
      </c>
      <c r="E24" s="830">
        <v>0</v>
      </c>
      <c r="F24" s="831">
        <v>1</v>
      </c>
      <c r="G24" s="832">
        <v>2.564102564102564E-2</v>
      </c>
      <c r="H24" s="830">
        <v>1.282051282051282E-2</v>
      </c>
      <c r="I24" s="831">
        <v>0.96153846153846156</v>
      </c>
      <c r="J24" s="832">
        <v>0</v>
      </c>
      <c r="K24" s="830">
        <v>0</v>
      </c>
      <c r="L24" s="831">
        <v>1</v>
      </c>
      <c r="M24" s="832">
        <v>7.6923076923076927E-2</v>
      </c>
      <c r="N24" s="830">
        <v>0</v>
      </c>
      <c r="O24" s="831">
        <v>0.92307692307692313</v>
      </c>
      <c r="P24" s="832" t="s">
        <v>114</v>
      </c>
      <c r="Q24" s="830" t="s">
        <v>114</v>
      </c>
      <c r="R24" s="831" t="s">
        <v>114</v>
      </c>
      <c r="S24" s="832" t="s">
        <v>114</v>
      </c>
      <c r="T24" s="830" t="s">
        <v>114</v>
      </c>
      <c r="U24" s="831" t="s">
        <v>114</v>
      </c>
      <c r="V24" s="832" t="s">
        <v>114</v>
      </c>
      <c r="W24" s="830" t="s">
        <v>114</v>
      </c>
      <c r="X24" s="831" t="s">
        <v>114</v>
      </c>
      <c r="Y24" s="832">
        <v>0</v>
      </c>
      <c r="Z24" s="830">
        <v>0</v>
      </c>
      <c r="AA24" s="831">
        <v>1</v>
      </c>
      <c r="AB24" s="832">
        <v>3.5971223021582732E-2</v>
      </c>
      <c r="AC24" s="830">
        <v>2.1582733812949641E-2</v>
      </c>
      <c r="AD24" s="831">
        <v>0.94244604316546765</v>
      </c>
      <c r="AE24" s="832">
        <v>0</v>
      </c>
      <c r="AF24" s="830">
        <v>0</v>
      </c>
      <c r="AG24" s="831">
        <v>1</v>
      </c>
      <c r="AH24" s="832">
        <v>0</v>
      </c>
      <c r="AI24" s="830">
        <v>5.2631578947368418E-2</v>
      </c>
      <c r="AJ24" s="831">
        <v>0.94736842105263153</v>
      </c>
      <c r="AK24" s="832">
        <v>4.2857142857142858E-2</v>
      </c>
      <c r="AL24" s="830">
        <v>1.4285714285714285E-2</v>
      </c>
      <c r="AM24" s="831">
        <v>0.94285714285714284</v>
      </c>
      <c r="AN24" s="832">
        <v>0.10656436487638533</v>
      </c>
      <c r="AO24" s="830">
        <v>6.5643648763853368E-2</v>
      </c>
      <c r="AP24" s="831">
        <v>0.82779198635976126</v>
      </c>
    </row>
    <row r="25" spans="1:42" x14ac:dyDescent="0.25">
      <c r="A25" s="58"/>
      <c r="B25" s="951"/>
      <c r="C25" s="669" t="s">
        <v>23</v>
      </c>
      <c r="D25" s="827">
        <v>0.46153846153846156</v>
      </c>
      <c r="E25" s="827">
        <v>0.24615384615384617</v>
      </c>
      <c r="F25" s="828">
        <v>0.29230769230769232</v>
      </c>
      <c r="G25" s="829">
        <v>0.18367346938775511</v>
      </c>
      <c r="H25" s="827">
        <v>0.12244897959183673</v>
      </c>
      <c r="I25" s="828">
        <v>0.69387755102040816</v>
      </c>
      <c r="J25" s="829" t="s">
        <v>114</v>
      </c>
      <c r="K25" s="827" t="s">
        <v>114</v>
      </c>
      <c r="L25" s="828" t="s">
        <v>114</v>
      </c>
      <c r="M25" s="829">
        <v>0.58620689655172409</v>
      </c>
      <c r="N25" s="827">
        <v>0.13793103448275862</v>
      </c>
      <c r="O25" s="828">
        <v>0.27586206896551724</v>
      </c>
      <c r="P25" s="829" t="s">
        <v>114</v>
      </c>
      <c r="Q25" s="827" t="s">
        <v>114</v>
      </c>
      <c r="R25" s="828" t="s">
        <v>114</v>
      </c>
      <c r="S25" s="829" t="s">
        <v>114</v>
      </c>
      <c r="T25" s="827" t="s">
        <v>114</v>
      </c>
      <c r="U25" s="828" t="s">
        <v>114</v>
      </c>
      <c r="V25" s="829" t="s">
        <v>114</v>
      </c>
      <c r="W25" s="827" t="s">
        <v>114</v>
      </c>
      <c r="X25" s="828" t="s">
        <v>114</v>
      </c>
      <c r="Y25" s="829">
        <v>0.77777777777777779</v>
      </c>
      <c r="Z25" s="827">
        <v>0.1111111111111111</v>
      </c>
      <c r="AA25" s="828">
        <v>0.1111111111111111</v>
      </c>
      <c r="AB25" s="829">
        <v>0.32082551594746717</v>
      </c>
      <c r="AC25" s="827">
        <v>0.19887429643527205</v>
      </c>
      <c r="AD25" s="828">
        <v>0.48030018761726079</v>
      </c>
      <c r="AE25" s="829">
        <v>0.38364779874213839</v>
      </c>
      <c r="AF25" s="827">
        <v>0.14150943396226415</v>
      </c>
      <c r="AG25" s="828">
        <v>0.47484276729559749</v>
      </c>
      <c r="AH25" s="829">
        <v>0.49532710280373832</v>
      </c>
      <c r="AI25" s="827">
        <v>5.6074766355140186E-2</v>
      </c>
      <c r="AJ25" s="828">
        <v>0.44859813084112149</v>
      </c>
      <c r="AK25" s="829">
        <v>0.1111111111111111</v>
      </c>
      <c r="AL25" s="827">
        <v>0.1111111111111111</v>
      </c>
      <c r="AM25" s="828">
        <v>0.77777777777777779</v>
      </c>
      <c r="AN25" s="829">
        <v>0.24691358024691357</v>
      </c>
      <c r="AO25" s="827">
        <v>0.23456790123456789</v>
      </c>
      <c r="AP25" s="828">
        <v>0.51851851851851849</v>
      </c>
    </row>
    <row r="26" spans="1:42" ht="15.75" thickBot="1" x14ac:dyDescent="0.3">
      <c r="A26" s="58"/>
      <c r="B26" s="949"/>
      <c r="C26" s="671" t="s">
        <v>24</v>
      </c>
      <c r="D26" s="833">
        <v>0.75</v>
      </c>
      <c r="E26" s="833">
        <v>0.25</v>
      </c>
      <c r="F26" s="834">
        <v>0</v>
      </c>
      <c r="G26" s="835">
        <v>0</v>
      </c>
      <c r="H26" s="833">
        <v>0</v>
      </c>
      <c r="I26" s="834">
        <v>1</v>
      </c>
      <c r="J26" s="835" t="s">
        <v>114</v>
      </c>
      <c r="K26" s="833" t="s">
        <v>114</v>
      </c>
      <c r="L26" s="834" t="s">
        <v>114</v>
      </c>
      <c r="M26" s="835" t="s">
        <v>114</v>
      </c>
      <c r="N26" s="833" t="s">
        <v>114</v>
      </c>
      <c r="O26" s="834" t="s">
        <v>114</v>
      </c>
      <c r="P26" s="835" t="s">
        <v>114</v>
      </c>
      <c r="Q26" s="833" t="s">
        <v>114</v>
      </c>
      <c r="R26" s="834" t="s">
        <v>114</v>
      </c>
      <c r="S26" s="835" t="s">
        <v>114</v>
      </c>
      <c r="T26" s="833" t="s">
        <v>114</v>
      </c>
      <c r="U26" s="834" t="s">
        <v>114</v>
      </c>
      <c r="V26" s="835" t="s">
        <v>114</v>
      </c>
      <c r="W26" s="833" t="s">
        <v>114</v>
      </c>
      <c r="X26" s="834" t="s">
        <v>114</v>
      </c>
      <c r="Y26" s="835" t="s">
        <v>114</v>
      </c>
      <c r="Z26" s="833" t="s">
        <v>114</v>
      </c>
      <c r="AA26" s="834" t="s">
        <v>114</v>
      </c>
      <c r="AB26" s="835">
        <v>1</v>
      </c>
      <c r="AC26" s="833">
        <v>0</v>
      </c>
      <c r="AD26" s="834">
        <v>0</v>
      </c>
      <c r="AE26" s="835">
        <v>1</v>
      </c>
      <c r="AF26" s="833">
        <v>0</v>
      </c>
      <c r="AG26" s="834">
        <v>0</v>
      </c>
      <c r="AH26" s="835" t="s">
        <v>114</v>
      </c>
      <c r="AI26" s="833" t="s">
        <v>114</v>
      </c>
      <c r="AJ26" s="834" t="s">
        <v>114</v>
      </c>
      <c r="AK26" s="835" t="s">
        <v>114</v>
      </c>
      <c r="AL26" s="833" t="s">
        <v>114</v>
      </c>
      <c r="AM26" s="834" t="s">
        <v>114</v>
      </c>
      <c r="AN26" s="835">
        <v>0.375</v>
      </c>
      <c r="AO26" s="833">
        <v>0.25</v>
      </c>
      <c r="AP26" s="834">
        <v>0.375</v>
      </c>
    </row>
    <row r="27" spans="1:42" ht="15.75" thickBot="1" x14ac:dyDescent="0.3">
      <c r="A27" s="58"/>
      <c r="B27" s="952" t="s">
        <v>50</v>
      </c>
      <c r="C27" s="1012"/>
      <c r="D27" s="836">
        <v>0.47619047619047616</v>
      </c>
      <c r="E27" s="841">
        <v>0.22619047619047619</v>
      </c>
      <c r="F27" s="842">
        <v>0.29761904761904762</v>
      </c>
      <c r="G27" s="843">
        <v>0.16438356164383561</v>
      </c>
      <c r="H27" s="841">
        <v>8.2191780821917804E-2</v>
      </c>
      <c r="I27" s="842">
        <v>0.75342465753424659</v>
      </c>
      <c r="J27" s="843">
        <v>7.6923076923076927E-2</v>
      </c>
      <c r="K27" s="841">
        <v>0.15384615384615385</v>
      </c>
      <c r="L27" s="842">
        <v>0.76923076923076927</v>
      </c>
      <c r="M27" s="843">
        <v>0.35602094240837695</v>
      </c>
      <c r="N27" s="841">
        <v>0.26178010471204188</v>
      </c>
      <c r="O27" s="842">
        <v>0.38219895287958117</v>
      </c>
      <c r="P27" s="843">
        <v>1</v>
      </c>
      <c r="Q27" s="841">
        <v>0</v>
      </c>
      <c r="R27" s="842">
        <v>0</v>
      </c>
      <c r="S27" s="843" t="s">
        <v>114</v>
      </c>
      <c r="T27" s="841" t="s">
        <v>114</v>
      </c>
      <c r="U27" s="842" t="s">
        <v>114</v>
      </c>
      <c r="V27" s="843" t="s">
        <v>114</v>
      </c>
      <c r="W27" s="841" t="s">
        <v>114</v>
      </c>
      <c r="X27" s="842" t="s">
        <v>114</v>
      </c>
      <c r="Y27" s="843">
        <v>0.5357142857142857</v>
      </c>
      <c r="Z27" s="841">
        <v>0.14285714285714285</v>
      </c>
      <c r="AA27" s="842">
        <v>0.32142857142857145</v>
      </c>
      <c r="AB27" s="843">
        <v>0.19340796019900497</v>
      </c>
      <c r="AC27" s="841">
        <v>0.12126865671641791</v>
      </c>
      <c r="AD27" s="842">
        <v>0.68532338308457708</v>
      </c>
      <c r="AE27" s="843">
        <v>0.22267206477732793</v>
      </c>
      <c r="AF27" s="841">
        <v>0.13117408906882591</v>
      </c>
      <c r="AG27" s="842">
        <v>0.64615384615384619</v>
      </c>
      <c r="AH27" s="843">
        <v>0.24899598393574296</v>
      </c>
      <c r="AI27" s="841">
        <v>5.6224899598393573E-2</v>
      </c>
      <c r="AJ27" s="842">
        <v>0.69477911646586343</v>
      </c>
      <c r="AK27" s="843">
        <v>0.14037433155080214</v>
      </c>
      <c r="AL27" s="841">
        <v>2.8074866310160429E-2</v>
      </c>
      <c r="AM27" s="842">
        <v>0.83155080213903743</v>
      </c>
      <c r="AN27" s="843">
        <v>0.17992368652773702</v>
      </c>
      <c r="AO27" s="841">
        <v>7.9542119166422079E-2</v>
      </c>
      <c r="AP27" s="839">
        <v>0.74053419430584089</v>
      </c>
    </row>
    <row r="28" spans="1:42" ht="15.75" thickBot="1" x14ac:dyDescent="0.3">
      <c r="A28" s="58"/>
      <c r="B28" s="945" t="s">
        <v>51</v>
      </c>
      <c r="C28" s="946"/>
      <c r="D28" s="844">
        <v>0.43478260869565216</v>
      </c>
      <c r="E28" s="845">
        <v>0.20652173913043478</v>
      </c>
      <c r="F28" s="823">
        <v>0.35869565217391303</v>
      </c>
      <c r="G28" s="844">
        <v>0.14711864406779662</v>
      </c>
      <c r="H28" s="845">
        <v>7.2542372881355927E-2</v>
      </c>
      <c r="I28" s="823">
        <v>0.78033898305084748</v>
      </c>
      <c r="J28" s="844">
        <v>5.5555555555555552E-2</v>
      </c>
      <c r="K28" s="845">
        <v>0.16666666666666666</v>
      </c>
      <c r="L28" s="823">
        <v>0.77777777777777779</v>
      </c>
      <c r="M28" s="844">
        <v>0.34313725490196079</v>
      </c>
      <c r="N28" s="845">
        <v>0.26960784313725489</v>
      </c>
      <c r="O28" s="823">
        <v>0.38725490196078433</v>
      </c>
      <c r="P28" s="844">
        <v>1</v>
      </c>
      <c r="Q28" s="845">
        <v>0</v>
      </c>
      <c r="R28" s="823">
        <v>0</v>
      </c>
      <c r="S28" s="844" t="s">
        <v>114</v>
      </c>
      <c r="T28" s="845" t="s">
        <v>114</v>
      </c>
      <c r="U28" s="823" t="s">
        <v>114</v>
      </c>
      <c r="V28" s="844" t="s">
        <v>114</v>
      </c>
      <c r="W28" s="845" t="s">
        <v>114</v>
      </c>
      <c r="X28" s="823" t="s">
        <v>114</v>
      </c>
      <c r="Y28" s="844">
        <v>0.47222222222222221</v>
      </c>
      <c r="Z28" s="845">
        <v>0.1388888888888889</v>
      </c>
      <c r="AA28" s="823">
        <v>0.3888888888888889</v>
      </c>
      <c r="AB28" s="844">
        <v>0.18948584633160023</v>
      </c>
      <c r="AC28" s="845">
        <v>0.12593876372039284</v>
      </c>
      <c r="AD28" s="823">
        <v>0.68457538994800693</v>
      </c>
      <c r="AE28" s="844">
        <v>0.2019438444924406</v>
      </c>
      <c r="AF28" s="845">
        <v>0.12491000719942405</v>
      </c>
      <c r="AG28" s="823">
        <v>0.67314614830813535</v>
      </c>
      <c r="AH28" s="844">
        <v>0.23021582733812951</v>
      </c>
      <c r="AI28" s="845">
        <v>6.83453237410072E-2</v>
      </c>
      <c r="AJ28" s="823">
        <v>0.70143884892086328</v>
      </c>
      <c r="AK28" s="844">
        <v>0.13847675568743817</v>
      </c>
      <c r="AL28" s="845">
        <v>3.4619188921859542E-2</v>
      </c>
      <c r="AM28" s="823">
        <v>0.82690405539070222</v>
      </c>
      <c r="AN28" s="844">
        <v>0.18305084745762712</v>
      </c>
      <c r="AO28" s="845">
        <v>7.7723970944309925E-2</v>
      </c>
      <c r="AP28" s="846">
        <v>0.73922518159806294</v>
      </c>
    </row>
    <row r="32" spans="1:42" ht="22.5" customHeight="1" thickBot="1" x14ac:dyDescent="0.3">
      <c r="D32" s="1006" t="s">
        <v>33</v>
      </c>
      <c r="E32" s="981"/>
      <c r="F32" s="981"/>
      <c r="G32" s="981"/>
      <c r="H32" s="981"/>
      <c r="I32" s="981"/>
      <c r="J32" s="981"/>
      <c r="K32" s="981"/>
      <c r="L32" s="981"/>
      <c r="M32" s="981"/>
      <c r="N32" s="981"/>
      <c r="O32" s="981"/>
      <c r="P32" s="981"/>
      <c r="Q32" s="981"/>
      <c r="R32" s="981"/>
      <c r="S32" s="981"/>
      <c r="T32" s="981"/>
      <c r="U32" s="981"/>
      <c r="V32" s="981"/>
      <c r="W32" s="981"/>
      <c r="X32" s="981"/>
      <c r="Y32" s="981"/>
      <c r="Z32" s="981"/>
      <c r="AA32" s="981"/>
      <c r="AB32" s="981"/>
      <c r="AC32" s="981"/>
      <c r="AD32" s="981"/>
      <c r="AE32" s="981"/>
      <c r="AF32" s="981"/>
      <c r="AG32" s="981"/>
      <c r="AH32" s="981"/>
      <c r="AI32" s="981"/>
      <c r="AJ32" s="981"/>
      <c r="AK32" s="981"/>
      <c r="AL32" s="981"/>
      <c r="AM32" s="981"/>
      <c r="AN32" s="981"/>
      <c r="AO32" s="981"/>
      <c r="AP32" s="1007"/>
    </row>
    <row r="33" spans="1:42" ht="57" customHeight="1" thickBot="1" x14ac:dyDescent="0.3">
      <c r="A33" s="667"/>
      <c r="B33" s="2"/>
      <c r="C33" s="61"/>
      <c r="D33" s="1013" t="s">
        <v>177</v>
      </c>
      <c r="E33" s="1014"/>
      <c r="F33" s="1015"/>
      <c r="G33" s="1014" t="s">
        <v>83</v>
      </c>
      <c r="H33" s="1014"/>
      <c r="I33" s="1014"/>
      <c r="J33" s="1013" t="s">
        <v>45</v>
      </c>
      <c r="K33" s="1014"/>
      <c r="L33" s="1015"/>
      <c r="M33" s="1014" t="s">
        <v>85</v>
      </c>
      <c r="N33" s="1014"/>
      <c r="O33" s="1014"/>
      <c r="P33" s="1013" t="s">
        <v>297</v>
      </c>
      <c r="Q33" s="1014"/>
      <c r="R33" s="1015"/>
      <c r="S33" s="1014" t="s">
        <v>298</v>
      </c>
      <c r="T33" s="1014"/>
      <c r="U33" s="1014"/>
      <c r="V33" s="1013" t="s">
        <v>299</v>
      </c>
      <c r="W33" s="1014"/>
      <c r="X33" s="1015"/>
      <c r="Y33" s="1014" t="s">
        <v>300</v>
      </c>
      <c r="Z33" s="1014"/>
      <c r="AA33" s="1014"/>
      <c r="AB33" s="1013" t="s">
        <v>123</v>
      </c>
      <c r="AC33" s="1014"/>
      <c r="AD33" s="1015"/>
      <c r="AE33" s="1014" t="s">
        <v>48</v>
      </c>
      <c r="AF33" s="1014"/>
      <c r="AG33" s="1014"/>
      <c r="AH33" s="1013" t="s">
        <v>89</v>
      </c>
      <c r="AI33" s="1014"/>
      <c r="AJ33" s="1015"/>
      <c r="AK33" s="1013" t="s">
        <v>147</v>
      </c>
      <c r="AL33" s="1014"/>
      <c r="AM33" s="1015"/>
      <c r="AN33" s="1014" t="s">
        <v>42</v>
      </c>
      <c r="AO33" s="1014"/>
      <c r="AP33" s="1015"/>
    </row>
    <row r="34" spans="1:42" ht="68.25" customHeight="1" thickBot="1" x14ac:dyDescent="0.3">
      <c r="B34" s="2"/>
      <c r="C34" s="62"/>
      <c r="D34" s="676" t="s">
        <v>90</v>
      </c>
      <c r="E34" s="677" t="s">
        <v>91</v>
      </c>
      <c r="F34" s="678" t="s">
        <v>92</v>
      </c>
      <c r="G34" s="679" t="s">
        <v>90</v>
      </c>
      <c r="H34" s="674" t="s">
        <v>91</v>
      </c>
      <c r="I34" s="680" t="s">
        <v>92</v>
      </c>
      <c r="J34" s="673" t="s">
        <v>90</v>
      </c>
      <c r="K34" s="674" t="s">
        <v>91</v>
      </c>
      <c r="L34" s="680" t="s">
        <v>92</v>
      </c>
      <c r="M34" s="673" t="s">
        <v>90</v>
      </c>
      <c r="N34" s="674" t="s">
        <v>91</v>
      </c>
      <c r="O34" s="680" t="s">
        <v>92</v>
      </c>
      <c r="P34" s="673" t="s">
        <v>90</v>
      </c>
      <c r="Q34" s="674" t="s">
        <v>91</v>
      </c>
      <c r="R34" s="680" t="s">
        <v>92</v>
      </c>
      <c r="S34" s="673" t="s">
        <v>90</v>
      </c>
      <c r="T34" s="674" t="s">
        <v>91</v>
      </c>
      <c r="U34" s="681" t="s">
        <v>92</v>
      </c>
      <c r="V34" s="682" t="s">
        <v>90</v>
      </c>
      <c r="W34" s="674" t="s">
        <v>91</v>
      </c>
      <c r="X34" s="680" t="s">
        <v>92</v>
      </c>
      <c r="Y34" s="673" t="s">
        <v>90</v>
      </c>
      <c r="Z34" s="674" t="s">
        <v>91</v>
      </c>
      <c r="AA34" s="680" t="s">
        <v>92</v>
      </c>
      <c r="AB34" s="673" t="s">
        <v>90</v>
      </c>
      <c r="AC34" s="674" t="s">
        <v>91</v>
      </c>
      <c r="AD34" s="681" t="s">
        <v>92</v>
      </c>
      <c r="AE34" s="682" t="s">
        <v>90</v>
      </c>
      <c r="AF34" s="674" t="s">
        <v>91</v>
      </c>
      <c r="AG34" s="681" t="s">
        <v>92</v>
      </c>
      <c r="AH34" s="682" t="s">
        <v>90</v>
      </c>
      <c r="AI34" s="674" t="s">
        <v>91</v>
      </c>
      <c r="AJ34" s="680" t="s">
        <v>92</v>
      </c>
      <c r="AK34" s="673" t="s">
        <v>90</v>
      </c>
      <c r="AL34" s="674" t="s">
        <v>91</v>
      </c>
      <c r="AM34" s="680" t="s">
        <v>92</v>
      </c>
      <c r="AN34" s="673" t="s">
        <v>90</v>
      </c>
      <c r="AO34" s="674" t="s">
        <v>91</v>
      </c>
      <c r="AP34" s="675" t="s">
        <v>92</v>
      </c>
    </row>
    <row r="35" spans="1:42" ht="15" customHeight="1" x14ac:dyDescent="0.25">
      <c r="B35" s="950" t="s">
        <v>175</v>
      </c>
      <c r="C35" s="668" t="s">
        <v>4</v>
      </c>
      <c r="D35" s="824" t="s">
        <v>114</v>
      </c>
      <c r="E35" s="824" t="s">
        <v>114</v>
      </c>
      <c r="F35" s="825" t="s">
        <v>114</v>
      </c>
      <c r="G35" s="826" t="s">
        <v>114</v>
      </c>
      <c r="H35" s="824" t="s">
        <v>114</v>
      </c>
      <c r="I35" s="825" t="s">
        <v>114</v>
      </c>
      <c r="J35" s="826" t="s">
        <v>114</v>
      </c>
      <c r="K35" s="824" t="s">
        <v>114</v>
      </c>
      <c r="L35" s="825" t="s">
        <v>114</v>
      </c>
      <c r="M35" s="826" t="s">
        <v>114</v>
      </c>
      <c r="N35" s="824" t="s">
        <v>114</v>
      </c>
      <c r="O35" s="825" t="s">
        <v>114</v>
      </c>
      <c r="P35" s="826" t="s">
        <v>114</v>
      </c>
      <c r="Q35" s="824" t="s">
        <v>114</v>
      </c>
      <c r="R35" s="825" t="s">
        <v>114</v>
      </c>
      <c r="S35" s="826" t="s">
        <v>114</v>
      </c>
      <c r="T35" s="824" t="s">
        <v>114</v>
      </c>
      <c r="U35" s="825" t="s">
        <v>114</v>
      </c>
      <c r="V35" s="826" t="s">
        <v>114</v>
      </c>
      <c r="W35" s="824" t="s">
        <v>114</v>
      </c>
      <c r="X35" s="825" t="s">
        <v>114</v>
      </c>
      <c r="Y35" s="826" t="s">
        <v>114</v>
      </c>
      <c r="Z35" s="824" t="s">
        <v>114</v>
      </c>
      <c r="AA35" s="825" t="s">
        <v>114</v>
      </c>
      <c r="AB35" s="826" t="s">
        <v>114</v>
      </c>
      <c r="AC35" s="824" t="s">
        <v>114</v>
      </c>
      <c r="AD35" s="825" t="s">
        <v>114</v>
      </c>
      <c r="AE35" s="826" t="s">
        <v>114</v>
      </c>
      <c r="AF35" s="824" t="s">
        <v>114</v>
      </c>
      <c r="AG35" s="825" t="s">
        <v>114</v>
      </c>
      <c r="AH35" s="826" t="s">
        <v>114</v>
      </c>
      <c r="AI35" s="824" t="s">
        <v>114</v>
      </c>
      <c r="AJ35" s="825" t="s">
        <v>114</v>
      </c>
      <c r="AK35" s="826" t="s">
        <v>114</v>
      </c>
      <c r="AL35" s="824" t="s">
        <v>114</v>
      </c>
      <c r="AM35" s="825" t="s">
        <v>114</v>
      </c>
      <c r="AN35" s="826">
        <v>0.14285714285714285</v>
      </c>
      <c r="AO35" s="824">
        <v>0</v>
      </c>
      <c r="AP35" s="825">
        <v>0.8571428571428571</v>
      </c>
    </row>
    <row r="36" spans="1:42" x14ac:dyDescent="0.25">
      <c r="B36" s="948"/>
      <c r="C36" s="669" t="s">
        <v>5</v>
      </c>
      <c r="D36" s="827" t="s">
        <v>114</v>
      </c>
      <c r="E36" s="827" t="s">
        <v>114</v>
      </c>
      <c r="F36" s="828" t="s">
        <v>114</v>
      </c>
      <c r="G36" s="829" t="s">
        <v>114</v>
      </c>
      <c r="H36" s="827" t="s">
        <v>114</v>
      </c>
      <c r="I36" s="828" t="s">
        <v>114</v>
      </c>
      <c r="J36" s="829" t="s">
        <v>114</v>
      </c>
      <c r="K36" s="827" t="s">
        <v>114</v>
      </c>
      <c r="L36" s="828" t="s">
        <v>114</v>
      </c>
      <c r="M36" s="829" t="s">
        <v>114</v>
      </c>
      <c r="N36" s="827" t="s">
        <v>114</v>
      </c>
      <c r="O36" s="828" t="s">
        <v>114</v>
      </c>
      <c r="P36" s="829" t="s">
        <v>114</v>
      </c>
      <c r="Q36" s="827" t="s">
        <v>114</v>
      </c>
      <c r="R36" s="828" t="s">
        <v>114</v>
      </c>
      <c r="S36" s="829" t="s">
        <v>114</v>
      </c>
      <c r="T36" s="827" t="s">
        <v>114</v>
      </c>
      <c r="U36" s="828" t="s">
        <v>114</v>
      </c>
      <c r="V36" s="829" t="s">
        <v>114</v>
      </c>
      <c r="W36" s="827" t="s">
        <v>114</v>
      </c>
      <c r="X36" s="828" t="s">
        <v>114</v>
      </c>
      <c r="Y36" s="829" t="s">
        <v>114</v>
      </c>
      <c r="Z36" s="827" t="s">
        <v>114</v>
      </c>
      <c r="AA36" s="828" t="s">
        <v>114</v>
      </c>
      <c r="AB36" s="829" t="s">
        <v>114</v>
      </c>
      <c r="AC36" s="827" t="s">
        <v>114</v>
      </c>
      <c r="AD36" s="828" t="s">
        <v>114</v>
      </c>
      <c r="AE36" s="829">
        <v>1</v>
      </c>
      <c r="AF36" s="827">
        <v>0</v>
      </c>
      <c r="AG36" s="828">
        <v>0</v>
      </c>
      <c r="AH36" s="829" t="s">
        <v>114</v>
      </c>
      <c r="AI36" s="827" t="s">
        <v>114</v>
      </c>
      <c r="AJ36" s="828" t="s">
        <v>114</v>
      </c>
      <c r="AK36" s="829" t="s">
        <v>114</v>
      </c>
      <c r="AL36" s="827" t="s">
        <v>114</v>
      </c>
      <c r="AM36" s="828" t="s">
        <v>114</v>
      </c>
      <c r="AN36" s="829">
        <v>0.86619718309859151</v>
      </c>
      <c r="AO36" s="827">
        <v>0.12676056338028169</v>
      </c>
      <c r="AP36" s="828">
        <v>7.0422535211267607E-3</v>
      </c>
    </row>
    <row r="37" spans="1:42" x14ac:dyDescent="0.25">
      <c r="B37" s="948"/>
      <c r="C37" s="670" t="s">
        <v>6</v>
      </c>
      <c r="D37" s="830" t="s">
        <v>114</v>
      </c>
      <c r="E37" s="830" t="s">
        <v>114</v>
      </c>
      <c r="F37" s="831" t="s">
        <v>114</v>
      </c>
      <c r="G37" s="832">
        <v>0</v>
      </c>
      <c r="H37" s="830">
        <v>0</v>
      </c>
      <c r="I37" s="831">
        <v>1</v>
      </c>
      <c r="J37" s="832" t="s">
        <v>114</v>
      </c>
      <c r="K37" s="830" t="s">
        <v>114</v>
      </c>
      <c r="L37" s="831" t="s">
        <v>114</v>
      </c>
      <c r="M37" s="832" t="s">
        <v>114</v>
      </c>
      <c r="N37" s="830" t="s">
        <v>114</v>
      </c>
      <c r="O37" s="831" t="s">
        <v>114</v>
      </c>
      <c r="P37" s="832" t="s">
        <v>114</v>
      </c>
      <c r="Q37" s="830" t="s">
        <v>114</v>
      </c>
      <c r="R37" s="831" t="s">
        <v>114</v>
      </c>
      <c r="S37" s="832" t="s">
        <v>114</v>
      </c>
      <c r="T37" s="830" t="s">
        <v>114</v>
      </c>
      <c r="U37" s="831" t="s">
        <v>114</v>
      </c>
      <c r="V37" s="832" t="s">
        <v>114</v>
      </c>
      <c r="W37" s="830" t="s">
        <v>114</v>
      </c>
      <c r="X37" s="831" t="s">
        <v>114</v>
      </c>
      <c r="Y37" s="832">
        <v>0</v>
      </c>
      <c r="Z37" s="830">
        <v>0</v>
      </c>
      <c r="AA37" s="831">
        <v>1</v>
      </c>
      <c r="AB37" s="832" t="s">
        <v>114</v>
      </c>
      <c r="AC37" s="830" t="s">
        <v>114</v>
      </c>
      <c r="AD37" s="831" t="s">
        <v>114</v>
      </c>
      <c r="AE37" s="832">
        <v>0</v>
      </c>
      <c r="AF37" s="830">
        <v>0</v>
      </c>
      <c r="AG37" s="831">
        <v>1</v>
      </c>
      <c r="AH37" s="832" t="s">
        <v>114</v>
      </c>
      <c r="AI37" s="830" t="s">
        <v>114</v>
      </c>
      <c r="AJ37" s="831" t="s">
        <v>114</v>
      </c>
      <c r="AK37" s="832">
        <v>0</v>
      </c>
      <c r="AL37" s="830">
        <v>0</v>
      </c>
      <c r="AM37" s="831">
        <v>1</v>
      </c>
      <c r="AN37" s="832">
        <v>0.41891891891891891</v>
      </c>
      <c r="AO37" s="830">
        <v>1.3513513513513514E-2</v>
      </c>
      <c r="AP37" s="831">
        <v>0.56756756756756754</v>
      </c>
    </row>
    <row r="38" spans="1:42" x14ac:dyDescent="0.25">
      <c r="B38" s="948"/>
      <c r="C38" s="669" t="s">
        <v>43</v>
      </c>
      <c r="D38" s="827" t="s">
        <v>114</v>
      </c>
      <c r="E38" s="827" t="s">
        <v>114</v>
      </c>
      <c r="F38" s="828" t="s">
        <v>114</v>
      </c>
      <c r="G38" s="829" t="s">
        <v>114</v>
      </c>
      <c r="H38" s="827" t="s">
        <v>114</v>
      </c>
      <c r="I38" s="828" t="s">
        <v>114</v>
      </c>
      <c r="J38" s="829" t="s">
        <v>114</v>
      </c>
      <c r="K38" s="827" t="s">
        <v>114</v>
      </c>
      <c r="L38" s="828" t="s">
        <v>114</v>
      </c>
      <c r="M38" s="829" t="s">
        <v>114</v>
      </c>
      <c r="N38" s="827" t="s">
        <v>114</v>
      </c>
      <c r="O38" s="828" t="s">
        <v>114</v>
      </c>
      <c r="P38" s="829" t="s">
        <v>114</v>
      </c>
      <c r="Q38" s="827" t="s">
        <v>114</v>
      </c>
      <c r="R38" s="828" t="s">
        <v>114</v>
      </c>
      <c r="S38" s="829" t="s">
        <v>114</v>
      </c>
      <c r="T38" s="827" t="s">
        <v>114</v>
      </c>
      <c r="U38" s="828" t="s">
        <v>114</v>
      </c>
      <c r="V38" s="829" t="s">
        <v>114</v>
      </c>
      <c r="W38" s="827" t="s">
        <v>114</v>
      </c>
      <c r="X38" s="828" t="s">
        <v>114</v>
      </c>
      <c r="Y38" s="829" t="s">
        <v>114</v>
      </c>
      <c r="Z38" s="827" t="s">
        <v>114</v>
      </c>
      <c r="AA38" s="828" t="s">
        <v>114</v>
      </c>
      <c r="AB38" s="829" t="s">
        <v>114</v>
      </c>
      <c r="AC38" s="827" t="s">
        <v>114</v>
      </c>
      <c r="AD38" s="828" t="s">
        <v>114</v>
      </c>
      <c r="AE38" s="829" t="s">
        <v>114</v>
      </c>
      <c r="AF38" s="827" t="s">
        <v>114</v>
      </c>
      <c r="AG38" s="828" t="s">
        <v>114</v>
      </c>
      <c r="AH38" s="829" t="s">
        <v>114</v>
      </c>
      <c r="AI38" s="827" t="s">
        <v>114</v>
      </c>
      <c r="AJ38" s="828" t="s">
        <v>114</v>
      </c>
      <c r="AK38" s="829" t="s">
        <v>114</v>
      </c>
      <c r="AL38" s="827" t="s">
        <v>114</v>
      </c>
      <c r="AM38" s="828" t="s">
        <v>114</v>
      </c>
      <c r="AN38" s="829" t="s">
        <v>114</v>
      </c>
      <c r="AO38" s="827" t="s">
        <v>114</v>
      </c>
      <c r="AP38" s="828" t="s">
        <v>114</v>
      </c>
    </row>
    <row r="39" spans="1:42" x14ac:dyDescent="0.25">
      <c r="B39" s="948"/>
      <c r="C39" s="670" t="s">
        <v>8</v>
      </c>
      <c r="D39" s="830" t="s">
        <v>114</v>
      </c>
      <c r="E39" s="830" t="s">
        <v>114</v>
      </c>
      <c r="F39" s="831" t="s">
        <v>114</v>
      </c>
      <c r="G39" s="832" t="s">
        <v>114</v>
      </c>
      <c r="H39" s="830" t="s">
        <v>114</v>
      </c>
      <c r="I39" s="831" t="s">
        <v>114</v>
      </c>
      <c r="J39" s="832" t="s">
        <v>114</v>
      </c>
      <c r="K39" s="830" t="s">
        <v>114</v>
      </c>
      <c r="L39" s="831" t="s">
        <v>114</v>
      </c>
      <c r="M39" s="832" t="s">
        <v>114</v>
      </c>
      <c r="N39" s="830" t="s">
        <v>114</v>
      </c>
      <c r="O39" s="831" t="s">
        <v>114</v>
      </c>
      <c r="P39" s="832" t="s">
        <v>114</v>
      </c>
      <c r="Q39" s="830" t="s">
        <v>114</v>
      </c>
      <c r="R39" s="831" t="s">
        <v>114</v>
      </c>
      <c r="S39" s="832" t="s">
        <v>114</v>
      </c>
      <c r="T39" s="830" t="s">
        <v>114</v>
      </c>
      <c r="U39" s="831" t="s">
        <v>114</v>
      </c>
      <c r="V39" s="832" t="s">
        <v>114</v>
      </c>
      <c r="W39" s="830" t="s">
        <v>114</v>
      </c>
      <c r="X39" s="831" t="s">
        <v>114</v>
      </c>
      <c r="Y39" s="832" t="s">
        <v>114</v>
      </c>
      <c r="Z39" s="830" t="s">
        <v>114</v>
      </c>
      <c r="AA39" s="831" t="s">
        <v>114</v>
      </c>
      <c r="AB39" s="832" t="s">
        <v>114</v>
      </c>
      <c r="AC39" s="830" t="s">
        <v>114</v>
      </c>
      <c r="AD39" s="831" t="s">
        <v>114</v>
      </c>
      <c r="AE39" s="832" t="s">
        <v>114</v>
      </c>
      <c r="AF39" s="830" t="s">
        <v>114</v>
      </c>
      <c r="AG39" s="831" t="s">
        <v>114</v>
      </c>
      <c r="AH39" s="832" t="s">
        <v>114</v>
      </c>
      <c r="AI39" s="830" t="s">
        <v>114</v>
      </c>
      <c r="AJ39" s="831" t="s">
        <v>114</v>
      </c>
      <c r="AK39" s="832" t="s">
        <v>114</v>
      </c>
      <c r="AL39" s="830" t="s">
        <v>114</v>
      </c>
      <c r="AM39" s="831" t="s">
        <v>114</v>
      </c>
      <c r="AN39" s="832" t="s">
        <v>114</v>
      </c>
      <c r="AO39" s="830" t="s">
        <v>114</v>
      </c>
      <c r="AP39" s="831" t="s">
        <v>114</v>
      </c>
    </row>
    <row r="40" spans="1:42" x14ac:dyDescent="0.25">
      <c r="B40" s="948"/>
      <c r="C40" s="669" t="s">
        <v>9</v>
      </c>
      <c r="D40" s="827">
        <v>0</v>
      </c>
      <c r="E40" s="827">
        <v>0</v>
      </c>
      <c r="F40" s="828">
        <v>1</v>
      </c>
      <c r="G40" s="829">
        <v>0.67070217917675545</v>
      </c>
      <c r="H40" s="827">
        <v>2.4213075060532689E-3</v>
      </c>
      <c r="I40" s="828">
        <v>0.32687651331719131</v>
      </c>
      <c r="J40" s="829">
        <v>0</v>
      </c>
      <c r="K40" s="827">
        <v>0</v>
      </c>
      <c r="L40" s="828">
        <v>1</v>
      </c>
      <c r="M40" s="829">
        <v>0.70754716981132071</v>
      </c>
      <c r="N40" s="827">
        <v>0</v>
      </c>
      <c r="O40" s="828">
        <v>0.29245283018867924</v>
      </c>
      <c r="P40" s="829" t="s">
        <v>114</v>
      </c>
      <c r="Q40" s="827" t="s">
        <v>114</v>
      </c>
      <c r="R40" s="828" t="s">
        <v>114</v>
      </c>
      <c r="S40" s="829" t="s">
        <v>114</v>
      </c>
      <c r="T40" s="827" t="s">
        <v>114</v>
      </c>
      <c r="U40" s="828" t="s">
        <v>114</v>
      </c>
      <c r="V40" s="829" t="s">
        <v>114</v>
      </c>
      <c r="W40" s="827" t="s">
        <v>114</v>
      </c>
      <c r="X40" s="828" t="s">
        <v>114</v>
      </c>
      <c r="Y40" s="829">
        <v>0.37931034482758619</v>
      </c>
      <c r="Z40" s="827">
        <v>0</v>
      </c>
      <c r="AA40" s="828">
        <v>0.62068965517241381</v>
      </c>
      <c r="AB40" s="829">
        <v>0.46802325581395349</v>
      </c>
      <c r="AC40" s="827">
        <v>4.5058139534883718E-2</v>
      </c>
      <c r="AD40" s="828">
        <v>0.48691860465116277</v>
      </c>
      <c r="AE40" s="829">
        <v>0.3326488706365503</v>
      </c>
      <c r="AF40" s="827">
        <v>0.1375770020533881</v>
      </c>
      <c r="AG40" s="828">
        <v>0.52977412731006157</v>
      </c>
      <c r="AH40" s="829">
        <v>0</v>
      </c>
      <c r="AI40" s="827">
        <v>0</v>
      </c>
      <c r="AJ40" s="828">
        <v>1</v>
      </c>
      <c r="AK40" s="829">
        <v>0.5429497568881686</v>
      </c>
      <c r="AL40" s="827">
        <v>0</v>
      </c>
      <c r="AM40" s="828">
        <v>0.45705024311183146</v>
      </c>
      <c r="AN40" s="829">
        <v>0.57060953530476766</v>
      </c>
      <c r="AO40" s="827">
        <v>6.2059947696640513E-2</v>
      </c>
      <c r="AP40" s="828">
        <v>0.36733051699859182</v>
      </c>
    </row>
    <row r="41" spans="1:42" x14ac:dyDescent="0.25">
      <c r="B41" s="948"/>
      <c r="C41" s="670" t="s">
        <v>10</v>
      </c>
      <c r="D41" s="830" t="s">
        <v>114</v>
      </c>
      <c r="E41" s="830" t="s">
        <v>114</v>
      </c>
      <c r="F41" s="831" t="s">
        <v>114</v>
      </c>
      <c r="G41" s="832" t="s">
        <v>114</v>
      </c>
      <c r="H41" s="830" t="s">
        <v>114</v>
      </c>
      <c r="I41" s="831" t="s">
        <v>114</v>
      </c>
      <c r="J41" s="832" t="s">
        <v>114</v>
      </c>
      <c r="K41" s="830" t="s">
        <v>114</v>
      </c>
      <c r="L41" s="831" t="s">
        <v>114</v>
      </c>
      <c r="M41" s="832" t="s">
        <v>114</v>
      </c>
      <c r="N41" s="830" t="s">
        <v>114</v>
      </c>
      <c r="O41" s="831" t="s">
        <v>114</v>
      </c>
      <c r="P41" s="832" t="s">
        <v>114</v>
      </c>
      <c r="Q41" s="830" t="s">
        <v>114</v>
      </c>
      <c r="R41" s="831" t="s">
        <v>114</v>
      </c>
      <c r="S41" s="832" t="s">
        <v>114</v>
      </c>
      <c r="T41" s="830" t="s">
        <v>114</v>
      </c>
      <c r="U41" s="831" t="s">
        <v>114</v>
      </c>
      <c r="V41" s="832" t="s">
        <v>114</v>
      </c>
      <c r="W41" s="830" t="s">
        <v>114</v>
      </c>
      <c r="X41" s="831" t="s">
        <v>114</v>
      </c>
      <c r="Y41" s="832" t="s">
        <v>114</v>
      </c>
      <c r="Z41" s="830" t="s">
        <v>114</v>
      </c>
      <c r="AA41" s="831" t="s">
        <v>114</v>
      </c>
      <c r="AB41" s="832" t="s">
        <v>114</v>
      </c>
      <c r="AC41" s="830" t="s">
        <v>114</v>
      </c>
      <c r="AD41" s="831" t="s">
        <v>114</v>
      </c>
      <c r="AE41" s="832" t="s">
        <v>114</v>
      </c>
      <c r="AF41" s="830" t="s">
        <v>114</v>
      </c>
      <c r="AG41" s="831" t="s">
        <v>114</v>
      </c>
      <c r="AH41" s="832" t="s">
        <v>114</v>
      </c>
      <c r="AI41" s="830" t="s">
        <v>114</v>
      </c>
      <c r="AJ41" s="831" t="s">
        <v>114</v>
      </c>
      <c r="AK41" s="832" t="s">
        <v>114</v>
      </c>
      <c r="AL41" s="830" t="s">
        <v>114</v>
      </c>
      <c r="AM41" s="831" t="s">
        <v>114</v>
      </c>
      <c r="AN41" s="832">
        <v>0.5</v>
      </c>
      <c r="AO41" s="830">
        <v>0.5</v>
      </c>
      <c r="AP41" s="831">
        <v>0</v>
      </c>
    </row>
    <row r="42" spans="1:42" x14ac:dyDescent="0.25">
      <c r="B42" s="948"/>
      <c r="C42" s="669" t="s">
        <v>11</v>
      </c>
      <c r="D42" s="827" t="s">
        <v>114</v>
      </c>
      <c r="E42" s="827" t="s">
        <v>114</v>
      </c>
      <c r="F42" s="828" t="s">
        <v>114</v>
      </c>
      <c r="G42" s="829" t="s">
        <v>114</v>
      </c>
      <c r="H42" s="827" t="s">
        <v>114</v>
      </c>
      <c r="I42" s="828" t="s">
        <v>114</v>
      </c>
      <c r="J42" s="829" t="s">
        <v>114</v>
      </c>
      <c r="K42" s="827" t="s">
        <v>114</v>
      </c>
      <c r="L42" s="828" t="s">
        <v>114</v>
      </c>
      <c r="M42" s="829" t="s">
        <v>114</v>
      </c>
      <c r="N42" s="827" t="s">
        <v>114</v>
      </c>
      <c r="O42" s="828" t="s">
        <v>114</v>
      </c>
      <c r="P42" s="829" t="s">
        <v>114</v>
      </c>
      <c r="Q42" s="827" t="s">
        <v>114</v>
      </c>
      <c r="R42" s="828" t="s">
        <v>114</v>
      </c>
      <c r="S42" s="829" t="s">
        <v>114</v>
      </c>
      <c r="T42" s="827" t="s">
        <v>114</v>
      </c>
      <c r="U42" s="828" t="s">
        <v>114</v>
      </c>
      <c r="V42" s="829" t="s">
        <v>114</v>
      </c>
      <c r="W42" s="827" t="s">
        <v>114</v>
      </c>
      <c r="X42" s="828" t="s">
        <v>114</v>
      </c>
      <c r="Y42" s="829" t="s">
        <v>114</v>
      </c>
      <c r="Z42" s="827" t="s">
        <v>114</v>
      </c>
      <c r="AA42" s="828" t="s">
        <v>114</v>
      </c>
      <c r="AB42" s="829" t="s">
        <v>114</v>
      </c>
      <c r="AC42" s="827" t="s">
        <v>114</v>
      </c>
      <c r="AD42" s="828" t="s">
        <v>114</v>
      </c>
      <c r="AE42" s="829" t="s">
        <v>114</v>
      </c>
      <c r="AF42" s="827" t="s">
        <v>114</v>
      </c>
      <c r="AG42" s="828" t="s">
        <v>114</v>
      </c>
      <c r="AH42" s="829" t="s">
        <v>114</v>
      </c>
      <c r="AI42" s="827" t="s">
        <v>114</v>
      </c>
      <c r="AJ42" s="828" t="s">
        <v>114</v>
      </c>
      <c r="AK42" s="829" t="s">
        <v>114</v>
      </c>
      <c r="AL42" s="827" t="s">
        <v>114</v>
      </c>
      <c r="AM42" s="828" t="s">
        <v>114</v>
      </c>
      <c r="AN42" s="829">
        <v>1</v>
      </c>
      <c r="AO42" s="827">
        <v>0</v>
      </c>
      <c r="AP42" s="828">
        <v>0</v>
      </c>
    </row>
    <row r="43" spans="1:42" x14ac:dyDescent="0.25">
      <c r="B43" s="948"/>
      <c r="C43" s="670" t="s">
        <v>46</v>
      </c>
      <c r="D43" s="830">
        <v>3.015075376884422E-2</v>
      </c>
      <c r="E43" s="830">
        <v>0</v>
      </c>
      <c r="F43" s="831">
        <v>0.96984924623115576</v>
      </c>
      <c r="G43" s="832">
        <v>0.68348007760035812</v>
      </c>
      <c r="H43" s="830">
        <v>6.4617221310252201E-2</v>
      </c>
      <c r="I43" s="831">
        <v>0.25190270108938967</v>
      </c>
      <c r="J43" s="832">
        <v>0</v>
      </c>
      <c r="K43" s="830">
        <v>0</v>
      </c>
      <c r="L43" s="831">
        <v>1</v>
      </c>
      <c r="M43" s="832">
        <v>0.51246684350132621</v>
      </c>
      <c r="N43" s="830">
        <v>0.44297082228116713</v>
      </c>
      <c r="O43" s="831">
        <v>4.4562334217506633E-2</v>
      </c>
      <c r="P43" s="832" t="s">
        <v>114</v>
      </c>
      <c r="Q43" s="830" t="s">
        <v>114</v>
      </c>
      <c r="R43" s="831" t="s">
        <v>114</v>
      </c>
      <c r="S43" s="832" t="s">
        <v>114</v>
      </c>
      <c r="T43" s="830" t="s">
        <v>114</v>
      </c>
      <c r="U43" s="831" t="s">
        <v>114</v>
      </c>
      <c r="V43" s="832" t="s">
        <v>114</v>
      </c>
      <c r="W43" s="830" t="s">
        <v>114</v>
      </c>
      <c r="X43" s="831" t="s">
        <v>114</v>
      </c>
      <c r="Y43" s="832">
        <v>0.54</v>
      </c>
      <c r="Z43" s="830">
        <v>0.02</v>
      </c>
      <c r="AA43" s="831">
        <v>0.44</v>
      </c>
      <c r="AB43" s="832">
        <v>0.73993980604168985</v>
      </c>
      <c r="AC43" s="830">
        <v>0.10779177349236428</v>
      </c>
      <c r="AD43" s="831">
        <v>0.15226842046594583</v>
      </c>
      <c r="AE43" s="832">
        <v>0.56790317510216914</v>
      </c>
      <c r="AF43" s="830">
        <v>0.14916692863879283</v>
      </c>
      <c r="AG43" s="831">
        <v>0.28292989625903803</v>
      </c>
      <c r="AH43" s="832">
        <v>0.46239554317548748</v>
      </c>
      <c r="AI43" s="830">
        <v>0.12813370473537605</v>
      </c>
      <c r="AJ43" s="831">
        <v>0.40947075208913647</v>
      </c>
      <c r="AK43" s="832">
        <v>0.72082274092905019</v>
      </c>
      <c r="AL43" s="830">
        <v>3.882597642708574E-2</v>
      </c>
      <c r="AM43" s="831">
        <v>0.2403512826438641</v>
      </c>
      <c r="AN43" s="832">
        <v>0.75579872406945792</v>
      </c>
      <c r="AO43" s="830">
        <v>8.1034264227470537E-2</v>
      </c>
      <c r="AP43" s="831">
        <v>0.16316701170307152</v>
      </c>
    </row>
    <row r="44" spans="1:42" x14ac:dyDescent="0.25">
      <c r="A44" s="58"/>
      <c r="B44" s="951"/>
      <c r="C44" s="669" t="s">
        <v>13</v>
      </c>
      <c r="D44" s="827">
        <v>0</v>
      </c>
      <c r="E44" s="827">
        <v>0</v>
      </c>
      <c r="F44" s="828">
        <v>1</v>
      </c>
      <c r="G44" s="829">
        <v>0.76100628930817615</v>
      </c>
      <c r="H44" s="827">
        <v>4.1194968553459117E-2</v>
      </c>
      <c r="I44" s="828">
        <v>0.19779874213836479</v>
      </c>
      <c r="J44" s="829">
        <v>0</v>
      </c>
      <c r="K44" s="827">
        <v>0.81818181818181823</v>
      </c>
      <c r="L44" s="828">
        <v>0.18181818181818182</v>
      </c>
      <c r="M44" s="829">
        <v>0.8554913294797688</v>
      </c>
      <c r="N44" s="827">
        <v>5.7803468208092483E-3</v>
      </c>
      <c r="O44" s="828">
        <v>0.13872832369942195</v>
      </c>
      <c r="P44" s="829">
        <v>1</v>
      </c>
      <c r="Q44" s="827">
        <v>0</v>
      </c>
      <c r="R44" s="828">
        <v>0</v>
      </c>
      <c r="S44" s="829" t="s">
        <v>114</v>
      </c>
      <c r="T44" s="827" t="s">
        <v>114</v>
      </c>
      <c r="U44" s="828" t="s">
        <v>114</v>
      </c>
      <c r="V44" s="829" t="s">
        <v>114</v>
      </c>
      <c r="W44" s="827" t="s">
        <v>114</v>
      </c>
      <c r="X44" s="828" t="s">
        <v>114</v>
      </c>
      <c r="Y44" s="829">
        <v>0.46808510638297873</v>
      </c>
      <c r="Z44" s="827">
        <v>0</v>
      </c>
      <c r="AA44" s="828">
        <v>0.53191489361702127</v>
      </c>
      <c r="AB44" s="829">
        <v>0.76080193570687871</v>
      </c>
      <c r="AC44" s="827">
        <v>8.2958866228828212E-2</v>
      </c>
      <c r="AD44" s="828">
        <v>0.15623919806429312</v>
      </c>
      <c r="AE44" s="829">
        <v>0.64316777294575422</v>
      </c>
      <c r="AF44" s="827">
        <v>0.14259555962462805</v>
      </c>
      <c r="AG44" s="828">
        <v>0.21423666742961775</v>
      </c>
      <c r="AH44" s="829">
        <v>0.52903225806451615</v>
      </c>
      <c r="AI44" s="827">
        <v>5.1612903225806452E-2</v>
      </c>
      <c r="AJ44" s="828">
        <v>0.41935483870967744</v>
      </c>
      <c r="AK44" s="829">
        <v>0.41713221601489758</v>
      </c>
      <c r="AL44" s="827">
        <v>4.6554934823091247E-2</v>
      </c>
      <c r="AM44" s="828">
        <v>0.53631284916201116</v>
      </c>
      <c r="AN44" s="829">
        <v>0.65334379729805481</v>
      </c>
      <c r="AO44" s="827">
        <v>0.10465833286619206</v>
      </c>
      <c r="AP44" s="828">
        <v>0.24199786983575314</v>
      </c>
    </row>
    <row r="45" spans="1:42" ht="15.75" thickBot="1" x14ac:dyDescent="0.3">
      <c r="A45" s="58"/>
      <c r="B45" s="949"/>
      <c r="C45" s="671" t="s">
        <v>14</v>
      </c>
      <c r="D45" s="833" t="s">
        <v>114</v>
      </c>
      <c r="E45" s="833" t="s">
        <v>114</v>
      </c>
      <c r="F45" s="834" t="s">
        <v>114</v>
      </c>
      <c r="G45" s="835" t="s">
        <v>114</v>
      </c>
      <c r="H45" s="833" t="s">
        <v>114</v>
      </c>
      <c r="I45" s="834" t="s">
        <v>114</v>
      </c>
      <c r="J45" s="835" t="s">
        <v>114</v>
      </c>
      <c r="K45" s="833" t="s">
        <v>114</v>
      </c>
      <c r="L45" s="834" t="s">
        <v>114</v>
      </c>
      <c r="M45" s="835" t="s">
        <v>114</v>
      </c>
      <c r="N45" s="833" t="s">
        <v>114</v>
      </c>
      <c r="O45" s="834" t="s">
        <v>114</v>
      </c>
      <c r="P45" s="835" t="s">
        <v>114</v>
      </c>
      <c r="Q45" s="833" t="s">
        <v>114</v>
      </c>
      <c r="R45" s="834" t="s">
        <v>114</v>
      </c>
      <c r="S45" s="835" t="s">
        <v>114</v>
      </c>
      <c r="T45" s="833" t="s">
        <v>114</v>
      </c>
      <c r="U45" s="834" t="s">
        <v>114</v>
      </c>
      <c r="V45" s="835" t="s">
        <v>114</v>
      </c>
      <c r="W45" s="833" t="s">
        <v>114</v>
      </c>
      <c r="X45" s="834" t="s">
        <v>114</v>
      </c>
      <c r="Y45" s="835" t="s">
        <v>114</v>
      </c>
      <c r="Z45" s="833" t="s">
        <v>114</v>
      </c>
      <c r="AA45" s="834" t="s">
        <v>114</v>
      </c>
      <c r="AB45" s="835" t="s">
        <v>114</v>
      </c>
      <c r="AC45" s="833" t="s">
        <v>114</v>
      </c>
      <c r="AD45" s="834" t="s">
        <v>114</v>
      </c>
      <c r="AE45" s="835" t="s">
        <v>114</v>
      </c>
      <c r="AF45" s="833" t="s">
        <v>114</v>
      </c>
      <c r="AG45" s="834" t="s">
        <v>114</v>
      </c>
      <c r="AH45" s="835" t="s">
        <v>114</v>
      </c>
      <c r="AI45" s="833" t="s">
        <v>114</v>
      </c>
      <c r="AJ45" s="834" t="s">
        <v>114</v>
      </c>
      <c r="AK45" s="835" t="s">
        <v>114</v>
      </c>
      <c r="AL45" s="833" t="s">
        <v>114</v>
      </c>
      <c r="AM45" s="834" t="s">
        <v>114</v>
      </c>
      <c r="AN45" s="835">
        <v>0</v>
      </c>
      <c r="AO45" s="833">
        <v>0</v>
      </c>
      <c r="AP45" s="834">
        <v>1</v>
      </c>
    </row>
    <row r="46" spans="1:42" ht="15.75" thickBot="1" x14ac:dyDescent="0.3">
      <c r="A46" s="58"/>
      <c r="B46" s="952" t="s">
        <v>175</v>
      </c>
      <c r="C46" s="1012"/>
      <c r="D46" s="836">
        <v>2.843601895734597E-2</v>
      </c>
      <c r="E46" s="837">
        <v>0</v>
      </c>
      <c r="F46" s="838">
        <v>0.97156398104265407</v>
      </c>
      <c r="G46" s="836">
        <v>0.70588805897759244</v>
      </c>
      <c r="H46" s="837">
        <v>5.4806479774953926E-2</v>
      </c>
      <c r="I46" s="838">
        <v>0.23930546124745369</v>
      </c>
      <c r="J46" s="836">
        <v>0</v>
      </c>
      <c r="K46" s="837">
        <v>0.36</v>
      </c>
      <c r="L46" s="838">
        <v>0.64</v>
      </c>
      <c r="M46" s="836">
        <v>0.57210098416773636</v>
      </c>
      <c r="N46" s="837">
        <v>0.35815147625160459</v>
      </c>
      <c r="O46" s="838">
        <v>6.9747539580658963E-2</v>
      </c>
      <c r="P46" s="836">
        <v>1</v>
      </c>
      <c r="Q46" s="837">
        <v>0</v>
      </c>
      <c r="R46" s="838">
        <v>0</v>
      </c>
      <c r="S46" s="836" t="s">
        <v>114</v>
      </c>
      <c r="T46" s="837" t="s">
        <v>114</v>
      </c>
      <c r="U46" s="838" t="s">
        <v>114</v>
      </c>
      <c r="V46" s="836" t="s">
        <v>114</v>
      </c>
      <c r="W46" s="837" t="s">
        <v>114</v>
      </c>
      <c r="X46" s="838" t="s">
        <v>114</v>
      </c>
      <c r="Y46" s="836">
        <v>0.46875</v>
      </c>
      <c r="Z46" s="837">
        <v>7.8125E-3</v>
      </c>
      <c r="AA46" s="838">
        <v>0.5234375</v>
      </c>
      <c r="AB46" s="836">
        <v>0.73564260278407256</v>
      </c>
      <c r="AC46" s="837">
        <v>9.5694399482033024E-2</v>
      </c>
      <c r="AD46" s="838">
        <v>0.16866299773389445</v>
      </c>
      <c r="AE46" s="836">
        <v>0.58698752228163997</v>
      </c>
      <c r="AF46" s="837">
        <v>0.14607843137254903</v>
      </c>
      <c r="AG46" s="838">
        <v>0.26693404634581103</v>
      </c>
      <c r="AH46" s="836">
        <v>0.44765342960288806</v>
      </c>
      <c r="AI46" s="837">
        <v>9.7472924187725629E-2</v>
      </c>
      <c r="AJ46" s="838">
        <v>0.45487364620938631</v>
      </c>
      <c r="AK46" s="836">
        <v>0.59931865828092246</v>
      </c>
      <c r="AL46" s="837">
        <v>3.8390985324947592E-2</v>
      </c>
      <c r="AM46" s="838">
        <v>0.36229035639412999</v>
      </c>
      <c r="AN46" s="836">
        <v>0.69623860385888603</v>
      </c>
      <c r="AO46" s="837">
        <v>8.7944462894914449E-2</v>
      </c>
      <c r="AP46" s="839">
        <v>0.21581693324619949</v>
      </c>
    </row>
    <row r="47" spans="1:42" x14ac:dyDescent="0.25">
      <c r="A47" s="58"/>
      <c r="B47" s="947" t="s">
        <v>47</v>
      </c>
      <c r="C47" s="672" t="s">
        <v>16</v>
      </c>
      <c r="D47" s="824">
        <v>0</v>
      </c>
      <c r="E47" s="824">
        <v>1.6949152542372881E-2</v>
      </c>
      <c r="F47" s="825">
        <v>0.98305084745762716</v>
      </c>
      <c r="G47" s="840">
        <v>0.57710336061015333</v>
      </c>
      <c r="H47" s="824">
        <v>4.8859934853420196E-2</v>
      </c>
      <c r="I47" s="825">
        <v>0.37403670453642646</v>
      </c>
      <c r="J47" s="840">
        <v>0</v>
      </c>
      <c r="K47" s="824">
        <v>0</v>
      </c>
      <c r="L47" s="825">
        <v>1</v>
      </c>
      <c r="M47" s="840">
        <v>0.77188737351517822</v>
      </c>
      <c r="N47" s="824">
        <v>0.14254289485261767</v>
      </c>
      <c r="O47" s="825">
        <v>8.5569731632204132E-2</v>
      </c>
      <c r="P47" s="840" t="s">
        <v>114</v>
      </c>
      <c r="Q47" s="824" t="s">
        <v>114</v>
      </c>
      <c r="R47" s="825" t="s">
        <v>114</v>
      </c>
      <c r="S47" s="840" t="s">
        <v>114</v>
      </c>
      <c r="T47" s="824" t="s">
        <v>114</v>
      </c>
      <c r="U47" s="825" t="s">
        <v>114</v>
      </c>
      <c r="V47" s="840" t="s">
        <v>114</v>
      </c>
      <c r="W47" s="824" t="s">
        <v>114</v>
      </c>
      <c r="X47" s="825" t="s">
        <v>114</v>
      </c>
      <c r="Y47" s="840">
        <v>0</v>
      </c>
      <c r="Z47" s="824">
        <v>0.5</v>
      </c>
      <c r="AA47" s="825">
        <v>0.5</v>
      </c>
      <c r="AB47" s="840">
        <v>0.51642471386810684</v>
      </c>
      <c r="AC47" s="824">
        <v>0.11227270475152355</v>
      </c>
      <c r="AD47" s="825">
        <v>0.37130258138036965</v>
      </c>
      <c r="AE47" s="840">
        <v>0.38005551149881045</v>
      </c>
      <c r="AF47" s="824">
        <v>0.23625429553264604</v>
      </c>
      <c r="AG47" s="825">
        <v>0.38369019296854351</v>
      </c>
      <c r="AH47" s="840">
        <v>1.3349514563106795E-2</v>
      </c>
      <c r="AI47" s="824">
        <v>3.1553398058252427E-2</v>
      </c>
      <c r="AJ47" s="825">
        <v>0.95509708737864074</v>
      </c>
      <c r="AK47" s="840">
        <v>0.59340659340659341</v>
      </c>
      <c r="AL47" s="824">
        <v>3.1501831501831501E-2</v>
      </c>
      <c r="AM47" s="825">
        <v>0.37509157509157509</v>
      </c>
      <c r="AN47" s="840">
        <v>0.59745601822554106</v>
      </c>
      <c r="AO47" s="824">
        <v>0.20232881913681813</v>
      </c>
      <c r="AP47" s="825">
        <v>0.2002151626376408</v>
      </c>
    </row>
    <row r="48" spans="1:42" x14ac:dyDescent="0.25">
      <c r="A48" s="58"/>
      <c r="B48" s="951"/>
      <c r="C48" s="669" t="s">
        <v>17</v>
      </c>
      <c r="D48" s="827">
        <v>0</v>
      </c>
      <c r="E48" s="827">
        <v>0</v>
      </c>
      <c r="F48" s="828">
        <v>1</v>
      </c>
      <c r="G48" s="829">
        <v>0.79221183800623052</v>
      </c>
      <c r="H48" s="827">
        <v>7.1651090342679125E-3</v>
      </c>
      <c r="I48" s="828">
        <v>0.20062305295950156</v>
      </c>
      <c r="J48" s="829" t="s">
        <v>114</v>
      </c>
      <c r="K48" s="827" t="s">
        <v>114</v>
      </c>
      <c r="L48" s="828" t="s">
        <v>114</v>
      </c>
      <c r="M48" s="829">
        <v>0.97789336801040316</v>
      </c>
      <c r="N48" s="827">
        <v>0</v>
      </c>
      <c r="O48" s="828">
        <v>2.2106631989596878E-2</v>
      </c>
      <c r="P48" s="829" t="s">
        <v>114</v>
      </c>
      <c r="Q48" s="827" t="s">
        <v>114</v>
      </c>
      <c r="R48" s="828" t="s">
        <v>114</v>
      </c>
      <c r="S48" s="829" t="s">
        <v>114</v>
      </c>
      <c r="T48" s="827" t="s">
        <v>114</v>
      </c>
      <c r="U48" s="828" t="s">
        <v>114</v>
      </c>
      <c r="V48" s="829" t="s">
        <v>114</v>
      </c>
      <c r="W48" s="827" t="s">
        <v>114</v>
      </c>
      <c r="X48" s="828" t="s">
        <v>114</v>
      </c>
      <c r="Y48" s="829">
        <v>0.91428571428571426</v>
      </c>
      <c r="Z48" s="827">
        <v>0</v>
      </c>
      <c r="AA48" s="828">
        <v>8.5714285714285715E-2</v>
      </c>
      <c r="AB48" s="829">
        <v>0.5920711134181158</v>
      </c>
      <c r="AC48" s="827">
        <v>7.8640020763041787E-2</v>
      </c>
      <c r="AD48" s="828">
        <v>0.32928886581884248</v>
      </c>
      <c r="AE48" s="829">
        <v>0.40836580482659146</v>
      </c>
      <c r="AF48" s="827">
        <v>0.10755419689565349</v>
      </c>
      <c r="AG48" s="828">
        <v>0.48407999827775505</v>
      </c>
      <c r="AH48" s="829">
        <v>0.24720244150559512</v>
      </c>
      <c r="AI48" s="827">
        <v>0.16988809766022381</v>
      </c>
      <c r="AJ48" s="828">
        <v>0.58290946083418105</v>
      </c>
      <c r="AK48" s="829">
        <v>0.93</v>
      </c>
      <c r="AL48" s="827">
        <v>3.5000000000000003E-2</v>
      </c>
      <c r="AM48" s="828">
        <v>3.5000000000000003E-2</v>
      </c>
      <c r="AN48" s="829">
        <v>0.75097101882282646</v>
      </c>
      <c r="AO48" s="827">
        <v>7.2901105467582911E-2</v>
      </c>
      <c r="AP48" s="828">
        <v>0.17612787570959068</v>
      </c>
    </row>
    <row r="49" spans="1:42" x14ac:dyDescent="0.25">
      <c r="A49" s="58"/>
      <c r="B49" s="951"/>
      <c r="C49" s="670" t="s">
        <v>49</v>
      </c>
      <c r="D49" s="830" t="s">
        <v>114</v>
      </c>
      <c r="E49" s="830" t="s">
        <v>114</v>
      </c>
      <c r="F49" s="831" t="s">
        <v>114</v>
      </c>
      <c r="G49" s="832">
        <v>0.29006849315068495</v>
      </c>
      <c r="H49" s="830">
        <v>0</v>
      </c>
      <c r="I49" s="831">
        <v>0.70993150684931505</v>
      </c>
      <c r="J49" s="832" t="s">
        <v>114</v>
      </c>
      <c r="K49" s="830" t="s">
        <v>114</v>
      </c>
      <c r="L49" s="831" t="s">
        <v>114</v>
      </c>
      <c r="M49" s="832">
        <v>5.128205128205128E-2</v>
      </c>
      <c r="N49" s="830">
        <v>0</v>
      </c>
      <c r="O49" s="831">
        <v>0.94871794871794868</v>
      </c>
      <c r="P49" s="832" t="s">
        <v>114</v>
      </c>
      <c r="Q49" s="830" t="s">
        <v>114</v>
      </c>
      <c r="R49" s="831" t="s">
        <v>114</v>
      </c>
      <c r="S49" s="832" t="s">
        <v>114</v>
      </c>
      <c r="T49" s="830" t="s">
        <v>114</v>
      </c>
      <c r="U49" s="831" t="s">
        <v>114</v>
      </c>
      <c r="V49" s="832" t="s">
        <v>114</v>
      </c>
      <c r="W49" s="830" t="s">
        <v>114</v>
      </c>
      <c r="X49" s="831" t="s">
        <v>114</v>
      </c>
      <c r="Y49" s="832">
        <v>8.8888888888888892E-2</v>
      </c>
      <c r="Z49" s="830">
        <v>0</v>
      </c>
      <c r="AA49" s="831">
        <v>0.91111111111111109</v>
      </c>
      <c r="AB49" s="832">
        <v>0.67950032030749519</v>
      </c>
      <c r="AC49" s="830">
        <v>5.9641255605381166E-2</v>
      </c>
      <c r="AD49" s="831">
        <v>0.26085842408712362</v>
      </c>
      <c r="AE49" s="832">
        <v>0.56060978608310796</v>
      </c>
      <c r="AF49" s="830">
        <v>0.14703712810425376</v>
      </c>
      <c r="AG49" s="831">
        <v>0.2923530858126383</v>
      </c>
      <c r="AH49" s="832">
        <v>0.73657718120805371</v>
      </c>
      <c r="AI49" s="830">
        <v>0</v>
      </c>
      <c r="AJ49" s="831">
        <v>0.26342281879194629</v>
      </c>
      <c r="AK49" s="832">
        <v>0</v>
      </c>
      <c r="AL49" s="830">
        <v>0</v>
      </c>
      <c r="AM49" s="831">
        <v>1</v>
      </c>
      <c r="AN49" s="832">
        <v>0.53053293513142519</v>
      </c>
      <c r="AO49" s="830">
        <v>0.16533417425661764</v>
      </c>
      <c r="AP49" s="831">
        <v>0.3041328906119572</v>
      </c>
    </row>
    <row r="50" spans="1:42" x14ac:dyDescent="0.25">
      <c r="A50" s="58"/>
      <c r="B50" s="951"/>
      <c r="C50" s="669" t="s">
        <v>19</v>
      </c>
      <c r="D50" s="827">
        <v>0.2857142857142857</v>
      </c>
      <c r="E50" s="827">
        <v>0</v>
      </c>
      <c r="F50" s="828">
        <v>0.7142857142857143</v>
      </c>
      <c r="G50" s="829">
        <v>0.88285825849277622</v>
      </c>
      <c r="H50" s="827">
        <v>4.0413900819992188E-2</v>
      </c>
      <c r="I50" s="828">
        <v>7.6727840687231555E-2</v>
      </c>
      <c r="J50" s="829">
        <v>1</v>
      </c>
      <c r="K50" s="827">
        <v>0</v>
      </c>
      <c r="L50" s="828">
        <v>0</v>
      </c>
      <c r="M50" s="829">
        <v>0.91153512575888984</v>
      </c>
      <c r="N50" s="827">
        <v>4.7701647875108416E-2</v>
      </c>
      <c r="O50" s="828">
        <v>4.0763226366001735E-2</v>
      </c>
      <c r="P50" s="829" t="s">
        <v>114</v>
      </c>
      <c r="Q50" s="827" t="s">
        <v>114</v>
      </c>
      <c r="R50" s="828" t="s">
        <v>114</v>
      </c>
      <c r="S50" s="829" t="s">
        <v>114</v>
      </c>
      <c r="T50" s="827" t="s">
        <v>114</v>
      </c>
      <c r="U50" s="828" t="s">
        <v>114</v>
      </c>
      <c r="V50" s="829" t="s">
        <v>114</v>
      </c>
      <c r="W50" s="827" t="s">
        <v>114</v>
      </c>
      <c r="X50" s="828" t="s">
        <v>114</v>
      </c>
      <c r="Y50" s="829" t="s">
        <v>114</v>
      </c>
      <c r="Z50" s="827" t="s">
        <v>114</v>
      </c>
      <c r="AA50" s="828" t="s">
        <v>114</v>
      </c>
      <c r="AB50" s="829">
        <v>0.88866160140268846</v>
      </c>
      <c r="AC50" s="827">
        <v>5.6399766218585626E-2</v>
      </c>
      <c r="AD50" s="828">
        <v>5.4938632378725892E-2</v>
      </c>
      <c r="AE50" s="829">
        <v>0.82049861495844878</v>
      </c>
      <c r="AF50" s="827">
        <v>4.0166204986149583E-2</v>
      </c>
      <c r="AG50" s="828">
        <v>0.13933518005540166</v>
      </c>
      <c r="AH50" s="829">
        <v>0.56937799043062198</v>
      </c>
      <c r="AI50" s="827">
        <v>7.6555023923444973E-2</v>
      </c>
      <c r="AJ50" s="828">
        <v>0.35406698564593303</v>
      </c>
      <c r="AK50" s="829">
        <v>0.96538782318598837</v>
      </c>
      <c r="AL50" s="827">
        <v>1.7514595496246871E-2</v>
      </c>
      <c r="AM50" s="828">
        <v>1.7097581317764805E-2</v>
      </c>
      <c r="AN50" s="829">
        <v>0.90143658619517175</v>
      </c>
      <c r="AO50" s="827">
        <v>5.0578034682080927E-2</v>
      </c>
      <c r="AP50" s="828">
        <v>4.7985379122747363E-2</v>
      </c>
    </row>
    <row r="51" spans="1:42" x14ac:dyDescent="0.25">
      <c r="A51" s="58"/>
      <c r="B51" s="951"/>
      <c r="C51" s="670" t="s">
        <v>20</v>
      </c>
      <c r="D51" s="830">
        <v>0.49117647058823527</v>
      </c>
      <c r="E51" s="830">
        <v>0.34411764705882353</v>
      </c>
      <c r="F51" s="831">
        <v>0.16470588235294117</v>
      </c>
      <c r="G51" s="832">
        <v>0.64287352367847728</v>
      </c>
      <c r="H51" s="830">
        <v>5.8250200665061348E-2</v>
      </c>
      <c r="I51" s="831">
        <v>0.29887627565646141</v>
      </c>
      <c r="J51" s="832">
        <v>0.81818181818181823</v>
      </c>
      <c r="K51" s="830">
        <v>0</v>
      </c>
      <c r="L51" s="831">
        <v>0.18181818181818182</v>
      </c>
      <c r="M51" s="832">
        <v>0.66676427525622251</v>
      </c>
      <c r="N51" s="830">
        <v>0.15929721815519765</v>
      </c>
      <c r="O51" s="831">
        <v>0.17393850658857979</v>
      </c>
      <c r="P51" s="832">
        <v>1</v>
      </c>
      <c r="Q51" s="830">
        <v>0</v>
      </c>
      <c r="R51" s="831">
        <v>0</v>
      </c>
      <c r="S51" s="832" t="s">
        <v>114</v>
      </c>
      <c r="T51" s="830" t="s">
        <v>114</v>
      </c>
      <c r="U51" s="831" t="s">
        <v>114</v>
      </c>
      <c r="V51" s="832" t="s">
        <v>114</v>
      </c>
      <c r="W51" s="830" t="s">
        <v>114</v>
      </c>
      <c r="X51" s="831" t="s">
        <v>114</v>
      </c>
      <c r="Y51" s="832">
        <v>0</v>
      </c>
      <c r="Z51" s="830">
        <v>0</v>
      </c>
      <c r="AA51" s="831">
        <v>1</v>
      </c>
      <c r="AB51" s="832">
        <v>0.62776957163958647</v>
      </c>
      <c r="AC51" s="830">
        <v>0.10450516986706056</v>
      </c>
      <c r="AD51" s="831">
        <v>0.26772525849335305</v>
      </c>
      <c r="AE51" s="832">
        <v>0.7135707550591136</v>
      </c>
      <c r="AF51" s="830">
        <v>5.0337274243852904E-2</v>
      </c>
      <c r="AG51" s="831">
        <v>0.23609197069703344</v>
      </c>
      <c r="AH51" s="832">
        <v>0.1990521327014218</v>
      </c>
      <c r="AI51" s="830">
        <v>3.0467163168584971E-2</v>
      </c>
      <c r="AJ51" s="831">
        <v>0.77048070412999325</v>
      </c>
      <c r="AK51" s="832">
        <v>0.63420361928443159</v>
      </c>
      <c r="AL51" s="830">
        <v>2.3207625362619146E-2</v>
      </c>
      <c r="AM51" s="831">
        <v>0.3425887553529493</v>
      </c>
      <c r="AN51" s="832">
        <v>0.76556720361373898</v>
      </c>
      <c r="AO51" s="830">
        <v>5.4836785135941361E-2</v>
      </c>
      <c r="AP51" s="831">
        <v>0.1795960112503196</v>
      </c>
    </row>
    <row r="52" spans="1:42" x14ac:dyDescent="0.25">
      <c r="A52" s="58"/>
      <c r="B52" s="951"/>
      <c r="C52" s="669" t="s">
        <v>21</v>
      </c>
      <c r="D52" s="827">
        <v>0</v>
      </c>
      <c r="E52" s="827">
        <v>0</v>
      </c>
      <c r="F52" s="828">
        <v>1</v>
      </c>
      <c r="G52" s="829">
        <v>0.74770063119927865</v>
      </c>
      <c r="H52" s="827">
        <v>7.5262999699428915E-2</v>
      </c>
      <c r="I52" s="828">
        <v>0.17703636910129245</v>
      </c>
      <c r="J52" s="829">
        <v>0</v>
      </c>
      <c r="K52" s="827">
        <v>0.25</v>
      </c>
      <c r="L52" s="828">
        <v>0.75</v>
      </c>
      <c r="M52" s="829">
        <v>0.6727755003617073</v>
      </c>
      <c r="N52" s="827">
        <v>0.28526645768025077</v>
      </c>
      <c r="O52" s="828">
        <v>4.195804195804196E-2</v>
      </c>
      <c r="P52" s="829" t="s">
        <v>114</v>
      </c>
      <c r="Q52" s="827" t="s">
        <v>114</v>
      </c>
      <c r="R52" s="828" t="s">
        <v>114</v>
      </c>
      <c r="S52" s="829" t="s">
        <v>114</v>
      </c>
      <c r="T52" s="827" t="s">
        <v>114</v>
      </c>
      <c r="U52" s="828" t="s">
        <v>114</v>
      </c>
      <c r="V52" s="829" t="s">
        <v>114</v>
      </c>
      <c r="W52" s="827" t="s">
        <v>114</v>
      </c>
      <c r="X52" s="828" t="s">
        <v>114</v>
      </c>
      <c r="Y52" s="829">
        <v>0</v>
      </c>
      <c r="Z52" s="827">
        <v>0.6</v>
      </c>
      <c r="AA52" s="828">
        <v>0.4</v>
      </c>
      <c r="AB52" s="829">
        <v>0.56629648952821043</v>
      </c>
      <c r="AC52" s="827">
        <v>4.3228739658642018E-2</v>
      </c>
      <c r="AD52" s="828">
        <v>0.39047477081314752</v>
      </c>
      <c r="AE52" s="829">
        <v>0.27452153110047844</v>
      </c>
      <c r="AF52" s="827">
        <v>0.35366826156299841</v>
      </c>
      <c r="AG52" s="828">
        <v>0.37181020733652315</v>
      </c>
      <c r="AH52" s="829">
        <v>0.17105263157894737</v>
      </c>
      <c r="AI52" s="827">
        <v>2.0676691729323307E-2</v>
      </c>
      <c r="AJ52" s="828">
        <v>0.80827067669172936</v>
      </c>
      <c r="AK52" s="829">
        <v>0.57744266415331447</v>
      </c>
      <c r="AL52" s="827">
        <v>1.5394282123782596E-2</v>
      </c>
      <c r="AM52" s="828">
        <v>0.4071630537229029</v>
      </c>
      <c r="AN52" s="829">
        <v>0.7781922488198294</v>
      </c>
      <c r="AO52" s="827">
        <v>8.773780276037714E-2</v>
      </c>
      <c r="AP52" s="828">
        <v>0.13406994841979342</v>
      </c>
    </row>
    <row r="53" spans="1:42" x14ac:dyDescent="0.25">
      <c r="A53" s="58"/>
      <c r="B53" s="951"/>
      <c r="C53" s="670" t="s">
        <v>22</v>
      </c>
      <c r="D53" s="830">
        <v>0</v>
      </c>
      <c r="E53" s="830">
        <v>0</v>
      </c>
      <c r="F53" s="831">
        <v>1</v>
      </c>
      <c r="G53" s="832">
        <v>0.10497585555322275</v>
      </c>
      <c r="H53" s="830">
        <v>3.5691790888095739E-3</v>
      </c>
      <c r="I53" s="831">
        <v>0.89145496535796764</v>
      </c>
      <c r="J53" s="832">
        <v>0</v>
      </c>
      <c r="K53" s="830">
        <v>0</v>
      </c>
      <c r="L53" s="831">
        <v>1</v>
      </c>
      <c r="M53" s="832">
        <v>0.55492154065620547</v>
      </c>
      <c r="N53" s="830">
        <v>0</v>
      </c>
      <c r="O53" s="831">
        <v>0.44507845934379459</v>
      </c>
      <c r="P53" s="832" t="s">
        <v>114</v>
      </c>
      <c r="Q53" s="830" t="s">
        <v>114</v>
      </c>
      <c r="R53" s="831" t="s">
        <v>114</v>
      </c>
      <c r="S53" s="832" t="s">
        <v>114</v>
      </c>
      <c r="T53" s="830" t="s">
        <v>114</v>
      </c>
      <c r="U53" s="831" t="s">
        <v>114</v>
      </c>
      <c r="V53" s="832" t="s">
        <v>114</v>
      </c>
      <c r="W53" s="830" t="s">
        <v>114</v>
      </c>
      <c r="X53" s="831" t="s">
        <v>114</v>
      </c>
      <c r="Y53" s="832">
        <v>0</v>
      </c>
      <c r="Z53" s="830">
        <v>0</v>
      </c>
      <c r="AA53" s="831">
        <v>1</v>
      </c>
      <c r="AB53" s="832">
        <v>0.16911857160819815</v>
      </c>
      <c r="AC53" s="830">
        <v>2.8919904438576638E-3</v>
      </c>
      <c r="AD53" s="831">
        <v>0.82798943794794422</v>
      </c>
      <c r="AE53" s="832">
        <v>0</v>
      </c>
      <c r="AF53" s="830">
        <v>0</v>
      </c>
      <c r="AG53" s="831">
        <v>1</v>
      </c>
      <c r="AH53" s="832">
        <v>0</v>
      </c>
      <c r="AI53" s="830">
        <v>5.4595086442220204E-3</v>
      </c>
      <c r="AJ53" s="831">
        <v>0.99454049135577793</v>
      </c>
      <c r="AK53" s="832">
        <v>0.16977877004262229</v>
      </c>
      <c r="AL53" s="830">
        <v>5.1755632230566263E-3</v>
      </c>
      <c r="AM53" s="831">
        <v>0.82504566673432111</v>
      </c>
      <c r="AN53" s="832">
        <v>0.27236381270542592</v>
      </c>
      <c r="AO53" s="830">
        <v>3.2307775203405359E-2</v>
      </c>
      <c r="AP53" s="831">
        <v>0.69532841209116869</v>
      </c>
    </row>
    <row r="54" spans="1:42" x14ac:dyDescent="0.25">
      <c r="A54" s="58"/>
      <c r="B54" s="951"/>
      <c r="C54" s="669" t="s">
        <v>23</v>
      </c>
      <c r="D54" s="827">
        <v>0.9257253384912959</v>
      </c>
      <c r="E54" s="827">
        <v>6.4216634429400385E-2</v>
      </c>
      <c r="F54" s="828">
        <v>1.0058027079303675E-2</v>
      </c>
      <c r="G54" s="829">
        <v>0.20777777777777778</v>
      </c>
      <c r="H54" s="827">
        <v>0.25888888888888889</v>
      </c>
      <c r="I54" s="828">
        <v>0.53333333333333333</v>
      </c>
      <c r="J54" s="829" t="s">
        <v>114</v>
      </c>
      <c r="K54" s="827" t="s">
        <v>114</v>
      </c>
      <c r="L54" s="828" t="s">
        <v>114</v>
      </c>
      <c r="M54" s="829">
        <v>0.8179871520342612</v>
      </c>
      <c r="N54" s="827">
        <v>0.11477516059957174</v>
      </c>
      <c r="O54" s="828">
        <v>6.7237687366167018E-2</v>
      </c>
      <c r="P54" s="829" t="s">
        <v>114</v>
      </c>
      <c r="Q54" s="827" t="s">
        <v>114</v>
      </c>
      <c r="R54" s="828" t="s">
        <v>114</v>
      </c>
      <c r="S54" s="829" t="s">
        <v>114</v>
      </c>
      <c r="T54" s="827" t="s">
        <v>114</v>
      </c>
      <c r="U54" s="828" t="s">
        <v>114</v>
      </c>
      <c r="V54" s="829" t="s">
        <v>114</v>
      </c>
      <c r="W54" s="827" t="s">
        <v>114</v>
      </c>
      <c r="X54" s="828" t="s">
        <v>114</v>
      </c>
      <c r="Y54" s="829">
        <v>0.99627976190476186</v>
      </c>
      <c r="Z54" s="827">
        <v>2.232142857142857E-3</v>
      </c>
      <c r="AA54" s="828">
        <v>1.488095238095238E-3</v>
      </c>
      <c r="AB54" s="829">
        <v>0.66561084431729167</v>
      </c>
      <c r="AC54" s="827">
        <v>0.15098259596062805</v>
      </c>
      <c r="AD54" s="828">
        <v>0.18340655972208031</v>
      </c>
      <c r="AE54" s="829">
        <v>0.81258307487815684</v>
      </c>
      <c r="AF54" s="827">
        <v>9.0570078274996302E-2</v>
      </c>
      <c r="AG54" s="828">
        <v>9.6846846846846843E-2</v>
      </c>
      <c r="AH54" s="829">
        <v>0.9050291872474181</v>
      </c>
      <c r="AI54" s="827">
        <v>3.8953749438706782E-2</v>
      </c>
      <c r="AJ54" s="828">
        <v>5.6017063313875168E-2</v>
      </c>
      <c r="AK54" s="829">
        <v>9.166666666666666E-2</v>
      </c>
      <c r="AL54" s="827">
        <v>0.24166666666666667</v>
      </c>
      <c r="AM54" s="828">
        <v>0.66666666666666663</v>
      </c>
      <c r="AN54" s="829">
        <v>0.70826913199794561</v>
      </c>
      <c r="AO54" s="827">
        <v>0.13379558294812532</v>
      </c>
      <c r="AP54" s="828">
        <v>0.15793528505392912</v>
      </c>
    </row>
    <row r="55" spans="1:42" ht="15.75" thickBot="1" x14ac:dyDescent="0.3">
      <c r="A55" s="58"/>
      <c r="B55" s="949"/>
      <c r="C55" s="671" t="s">
        <v>24</v>
      </c>
      <c r="D55" s="833">
        <v>0.875</v>
      </c>
      <c r="E55" s="833">
        <v>0.125</v>
      </c>
      <c r="F55" s="834">
        <v>0</v>
      </c>
      <c r="G55" s="835">
        <v>0</v>
      </c>
      <c r="H55" s="833">
        <v>0</v>
      </c>
      <c r="I55" s="834">
        <v>1</v>
      </c>
      <c r="J55" s="835" t="s">
        <v>114</v>
      </c>
      <c r="K55" s="833" t="s">
        <v>114</v>
      </c>
      <c r="L55" s="834" t="s">
        <v>114</v>
      </c>
      <c r="M55" s="835" t="s">
        <v>114</v>
      </c>
      <c r="N55" s="833" t="s">
        <v>114</v>
      </c>
      <c r="O55" s="834" t="s">
        <v>114</v>
      </c>
      <c r="P55" s="835" t="s">
        <v>114</v>
      </c>
      <c r="Q55" s="833" t="s">
        <v>114</v>
      </c>
      <c r="R55" s="834" t="s">
        <v>114</v>
      </c>
      <c r="S55" s="835" t="s">
        <v>114</v>
      </c>
      <c r="T55" s="833" t="s">
        <v>114</v>
      </c>
      <c r="U55" s="834" t="s">
        <v>114</v>
      </c>
      <c r="V55" s="835" t="s">
        <v>114</v>
      </c>
      <c r="W55" s="833" t="s">
        <v>114</v>
      </c>
      <c r="X55" s="834" t="s">
        <v>114</v>
      </c>
      <c r="Y55" s="835" t="s">
        <v>114</v>
      </c>
      <c r="Z55" s="833" t="s">
        <v>114</v>
      </c>
      <c r="AA55" s="834" t="s">
        <v>114</v>
      </c>
      <c r="AB55" s="835">
        <v>1</v>
      </c>
      <c r="AC55" s="833">
        <v>0</v>
      </c>
      <c r="AD55" s="834">
        <v>0</v>
      </c>
      <c r="AE55" s="835">
        <v>1</v>
      </c>
      <c r="AF55" s="833">
        <v>0</v>
      </c>
      <c r="AG55" s="834">
        <v>0</v>
      </c>
      <c r="AH55" s="835" t="s">
        <v>114</v>
      </c>
      <c r="AI55" s="833" t="s">
        <v>114</v>
      </c>
      <c r="AJ55" s="834" t="s">
        <v>114</v>
      </c>
      <c r="AK55" s="835" t="s">
        <v>114</v>
      </c>
      <c r="AL55" s="833" t="s">
        <v>114</v>
      </c>
      <c r="AM55" s="834" t="s">
        <v>114</v>
      </c>
      <c r="AN55" s="835">
        <v>0.3</v>
      </c>
      <c r="AO55" s="833">
        <v>0.3</v>
      </c>
      <c r="AP55" s="834">
        <v>0.4</v>
      </c>
    </row>
    <row r="56" spans="1:42" ht="15.75" thickBot="1" x14ac:dyDescent="0.3">
      <c r="A56" s="58"/>
      <c r="B56" s="952" t="s">
        <v>50</v>
      </c>
      <c r="C56" s="1012"/>
      <c r="D56" s="836">
        <v>0.81998084902649215</v>
      </c>
      <c r="E56" s="841">
        <v>9.0967124162144905E-2</v>
      </c>
      <c r="F56" s="842">
        <v>8.9052026811362914E-2</v>
      </c>
      <c r="G56" s="843">
        <v>0.58547933981037104</v>
      </c>
      <c r="H56" s="841">
        <v>4.9455694720824069E-2</v>
      </c>
      <c r="I56" s="842">
        <v>0.36506496546880485</v>
      </c>
      <c r="J56" s="843">
        <v>0.43917525773195876</v>
      </c>
      <c r="K56" s="841">
        <v>4.1237113402061857E-3</v>
      </c>
      <c r="L56" s="842">
        <v>0.55670103092783507</v>
      </c>
      <c r="M56" s="843">
        <v>0.73973401773215119</v>
      </c>
      <c r="N56" s="841">
        <v>0.15737284181054598</v>
      </c>
      <c r="O56" s="842">
        <v>0.10289314045730284</v>
      </c>
      <c r="P56" s="843">
        <v>1</v>
      </c>
      <c r="Q56" s="841">
        <v>0</v>
      </c>
      <c r="R56" s="842">
        <v>0</v>
      </c>
      <c r="S56" s="843" t="s">
        <v>114</v>
      </c>
      <c r="T56" s="841" t="s">
        <v>114</v>
      </c>
      <c r="U56" s="842" t="s">
        <v>114</v>
      </c>
      <c r="V56" s="843" t="s">
        <v>114</v>
      </c>
      <c r="W56" s="841" t="s">
        <v>114</v>
      </c>
      <c r="X56" s="842" t="s">
        <v>114</v>
      </c>
      <c r="Y56" s="843">
        <v>0.80834803057025284</v>
      </c>
      <c r="Z56" s="841">
        <v>1.3521457965902411E-2</v>
      </c>
      <c r="AA56" s="842">
        <v>0.17813051146384479</v>
      </c>
      <c r="AB56" s="843">
        <v>0.60043696577101457</v>
      </c>
      <c r="AC56" s="841">
        <v>9.272107018283568E-2</v>
      </c>
      <c r="AD56" s="842">
        <v>0.30684196404614972</v>
      </c>
      <c r="AE56" s="843">
        <v>0.62301437216338884</v>
      </c>
      <c r="AF56" s="841">
        <v>0.11625378214826021</v>
      </c>
      <c r="AG56" s="842">
        <v>0.260731845688351</v>
      </c>
      <c r="AH56" s="843">
        <v>0.63296417828821439</v>
      </c>
      <c r="AI56" s="841">
        <v>4.2247744052502048E-2</v>
      </c>
      <c r="AJ56" s="842">
        <v>0.32478807765928358</v>
      </c>
      <c r="AK56" s="843">
        <v>0.47494000685635929</v>
      </c>
      <c r="AL56" s="841">
        <v>1.7757970517655125E-2</v>
      </c>
      <c r="AM56" s="842">
        <v>0.50730202262598556</v>
      </c>
      <c r="AN56" s="843">
        <v>0.58770050060455759</v>
      </c>
      <c r="AO56" s="841">
        <v>0.10917496052205589</v>
      </c>
      <c r="AP56" s="839">
        <v>0.30312453887338647</v>
      </c>
    </row>
    <row r="57" spans="1:42" ht="15.75" thickBot="1" x14ac:dyDescent="0.3">
      <c r="A57" s="58"/>
      <c r="B57" s="945" t="s">
        <v>51</v>
      </c>
      <c r="C57" s="946"/>
      <c r="D57" s="844">
        <v>0.77003588516746413</v>
      </c>
      <c r="E57" s="845">
        <v>8.5227272727272721E-2</v>
      </c>
      <c r="F57" s="823">
        <v>0.14473684210526316</v>
      </c>
      <c r="G57" s="844">
        <v>0.60126123606219728</v>
      </c>
      <c r="H57" s="845">
        <v>5.0157018804114273E-2</v>
      </c>
      <c r="I57" s="823">
        <v>0.3485817451336885</v>
      </c>
      <c r="J57" s="844">
        <v>0.41764705882352943</v>
      </c>
      <c r="K57" s="845">
        <v>2.1568627450980392E-2</v>
      </c>
      <c r="L57" s="823">
        <v>0.5607843137254902</v>
      </c>
      <c r="M57" s="844">
        <v>0.71962424926851809</v>
      </c>
      <c r="N57" s="845">
        <v>0.1814588573481854</v>
      </c>
      <c r="O57" s="823">
        <v>9.8916893383296539E-2</v>
      </c>
      <c r="P57" s="844">
        <v>1</v>
      </c>
      <c r="Q57" s="845">
        <v>0</v>
      </c>
      <c r="R57" s="823">
        <v>0</v>
      </c>
      <c r="S57" s="844" t="s">
        <v>114</v>
      </c>
      <c r="T57" s="845" t="s">
        <v>114</v>
      </c>
      <c r="U57" s="823" t="s">
        <v>114</v>
      </c>
      <c r="V57" s="844" t="s">
        <v>114</v>
      </c>
      <c r="W57" s="845" t="s">
        <v>114</v>
      </c>
      <c r="X57" s="823" t="s">
        <v>114</v>
      </c>
      <c r="Y57" s="844">
        <v>0.78458173865500269</v>
      </c>
      <c r="Z57" s="845">
        <v>1.3121924548933843E-2</v>
      </c>
      <c r="AA57" s="823">
        <v>0.20229633679606343</v>
      </c>
      <c r="AB57" s="844">
        <v>0.61475083967372679</v>
      </c>
      <c r="AC57" s="845">
        <v>9.303584892727397E-2</v>
      </c>
      <c r="AD57" s="823">
        <v>0.29221331139899925</v>
      </c>
      <c r="AE57" s="844">
        <v>0.62100918705478503</v>
      </c>
      <c r="AF57" s="845">
        <v>0.11791376470821675</v>
      </c>
      <c r="AG57" s="823">
        <v>0.26107704823699823</v>
      </c>
      <c r="AH57" s="844">
        <v>0.62620208141219869</v>
      </c>
      <c r="AI57" s="845">
        <v>4.4262942958766961E-2</v>
      </c>
      <c r="AJ57" s="823">
        <v>0.32953497562903439</v>
      </c>
      <c r="AK57" s="844">
        <v>0.50073365577957718</v>
      </c>
      <c r="AL57" s="845">
        <v>2.2036845823596544E-2</v>
      </c>
      <c r="AM57" s="823">
        <v>0.47722949839682627</v>
      </c>
      <c r="AN57" s="844">
        <v>0.60620869063234162</v>
      </c>
      <c r="AO57" s="845">
        <v>0.10555468273309536</v>
      </c>
      <c r="AP57" s="846">
        <v>0.28823662663456306</v>
      </c>
    </row>
    <row r="61" spans="1:42" ht="22.5" customHeight="1" thickBot="1" x14ac:dyDescent="0.3">
      <c r="D61" s="1006" t="s">
        <v>122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981"/>
      <c r="AM61" s="981"/>
      <c r="AN61" s="981"/>
      <c r="AO61" s="981"/>
      <c r="AP61" s="1007"/>
    </row>
    <row r="62" spans="1:42" ht="57" customHeight="1" thickBot="1" x14ac:dyDescent="0.3">
      <c r="A62" s="667"/>
      <c r="B62" s="2"/>
      <c r="C62" s="61"/>
      <c r="D62" s="1013" t="s">
        <v>177</v>
      </c>
      <c r="E62" s="1014"/>
      <c r="F62" s="1015"/>
      <c r="G62" s="1014" t="s">
        <v>83</v>
      </c>
      <c r="H62" s="1014"/>
      <c r="I62" s="1014"/>
      <c r="J62" s="1013" t="s">
        <v>45</v>
      </c>
      <c r="K62" s="1014"/>
      <c r="L62" s="1015"/>
      <c r="M62" s="1014" t="s">
        <v>85</v>
      </c>
      <c r="N62" s="1014"/>
      <c r="O62" s="1014"/>
      <c r="P62" s="1013" t="s">
        <v>297</v>
      </c>
      <c r="Q62" s="1014"/>
      <c r="R62" s="1015"/>
      <c r="S62" s="1014" t="s">
        <v>298</v>
      </c>
      <c r="T62" s="1014"/>
      <c r="U62" s="1014"/>
      <c r="V62" s="1013" t="s">
        <v>299</v>
      </c>
      <c r="W62" s="1014"/>
      <c r="X62" s="1015"/>
      <c r="Y62" s="1014" t="s">
        <v>300</v>
      </c>
      <c r="Z62" s="1014"/>
      <c r="AA62" s="1014"/>
      <c r="AB62" s="1013" t="s">
        <v>123</v>
      </c>
      <c r="AC62" s="1014"/>
      <c r="AD62" s="1015"/>
      <c r="AE62" s="1014" t="s">
        <v>48</v>
      </c>
      <c r="AF62" s="1014"/>
      <c r="AG62" s="1014"/>
      <c r="AH62" s="1013" t="s">
        <v>89</v>
      </c>
      <c r="AI62" s="1014"/>
      <c r="AJ62" s="1015"/>
      <c r="AK62" s="1013" t="s">
        <v>147</v>
      </c>
      <c r="AL62" s="1014"/>
      <c r="AM62" s="1015"/>
      <c r="AN62" s="1014" t="s">
        <v>42</v>
      </c>
      <c r="AO62" s="1014"/>
      <c r="AP62" s="1015"/>
    </row>
    <row r="63" spans="1:42" ht="68.25" customHeight="1" thickBot="1" x14ac:dyDescent="0.3">
      <c r="B63" s="2"/>
      <c r="C63" s="62"/>
      <c r="D63" s="676" t="s">
        <v>90</v>
      </c>
      <c r="E63" s="677" t="s">
        <v>91</v>
      </c>
      <c r="F63" s="678" t="s">
        <v>92</v>
      </c>
      <c r="G63" s="679" t="s">
        <v>90</v>
      </c>
      <c r="H63" s="674" t="s">
        <v>91</v>
      </c>
      <c r="I63" s="680" t="s">
        <v>92</v>
      </c>
      <c r="J63" s="673" t="s">
        <v>90</v>
      </c>
      <c r="K63" s="674" t="s">
        <v>91</v>
      </c>
      <c r="L63" s="680" t="s">
        <v>92</v>
      </c>
      <c r="M63" s="673" t="s">
        <v>90</v>
      </c>
      <c r="N63" s="674" t="s">
        <v>91</v>
      </c>
      <c r="O63" s="680" t="s">
        <v>92</v>
      </c>
      <c r="P63" s="673" t="s">
        <v>90</v>
      </c>
      <c r="Q63" s="674" t="s">
        <v>91</v>
      </c>
      <c r="R63" s="680" t="s">
        <v>92</v>
      </c>
      <c r="S63" s="673" t="s">
        <v>90</v>
      </c>
      <c r="T63" s="674" t="s">
        <v>91</v>
      </c>
      <c r="U63" s="681" t="s">
        <v>92</v>
      </c>
      <c r="V63" s="682" t="s">
        <v>90</v>
      </c>
      <c r="W63" s="674" t="s">
        <v>91</v>
      </c>
      <c r="X63" s="680" t="s">
        <v>92</v>
      </c>
      <c r="Y63" s="673" t="s">
        <v>90</v>
      </c>
      <c r="Z63" s="674" t="s">
        <v>91</v>
      </c>
      <c r="AA63" s="680" t="s">
        <v>92</v>
      </c>
      <c r="AB63" s="673" t="s">
        <v>90</v>
      </c>
      <c r="AC63" s="674" t="s">
        <v>91</v>
      </c>
      <c r="AD63" s="681" t="s">
        <v>92</v>
      </c>
      <c r="AE63" s="682" t="s">
        <v>90</v>
      </c>
      <c r="AF63" s="674" t="s">
        <v>91</v>
      </c>
      <c r="AG63" s="681" t="s">
        <v>92</v>
      </c>
      <c r="AH63" s="682" t="s">
        <v>90</v>
      </c>
      <c r="AI63" s="674" t="s">
        <v>91</v>
      </c>
      <c r="AJ63" s="680" t="s">
        <v>92</v>
      </c>
      <c r="AK63" s="673" t="s">
        <v>90</v>
      </c>
      <c r="AL63" s="674" t="s">
        <v>91</v>
      </c>
      <c r="AM63" s="680" t="s">
        <v>92</v>
      </c>
      <c r="AN63" s="673" t="s">
        <v>90</v>
      </c>
      <c r="AO63" s="674" t="s">
        <v>91</v>
      </c>
      <c r="AP63" s="675" t="s">
        <v>92</v>
      </c>
    </row>
    <row r="64" spans="1:42" ht="15" customHeight="1" x14ac:dyDescent="0.25">
      <c r="B64" s="950" t="s">
        <v>175</v>
      </c>
      <c r="C64" s="668" t="s">
        <v>4</v>
      </c>
      <c r="D64" s="824" t="s">
        <v>114</v>
      </c>
      <c r="E64" s="824" t="s">
        <v>114</v>
      </c>
      <c r="F64" s="825" t="s">
        <v>114</v>
      </c>
      <c r="G64" s="826" t="s">
        <v>114</v>
      </c>
      <c r="H64" s="824" t="s">
        <v>114</v>
      </c>
      <c r="I64" s="825" t="s">
        <v>114</v>
      </c>
      <c r="J64" s="826" t="s">
        <v>114</v>
      </c>
      <c r="K64" s="824" t="s">
        <v>114</v>
      </c>
      <c r="L64" s="825" t="s">
        <v>114</v>
      </c>
      <c r="M64" s="826" t="s">
        <v>114</v>
      </c>
      <c r="N64" s="824" t="s">
        <v>114</v>
      </c>
      <c r="O64" s="825" t="s">
        <v>114</v>
      </c>
      <c r="P64" s="826" t="s">
        <v>114</v>
      </c>
      <c r="Q64" s="824" t="s">
        <v>114</v>
      </c>
      <c r="R64" s="825" t="s">
        <v>114</v>
      </c>
      <c r="S64" s="826" t="s">
        <v>114</v>
      </c>
      <c r="T64" s="824" t="s">
        <v>114</v>
      </c>
      <c r="U64" s="825" t="s">
        <v>114</v>
      </c>
      <c r="V64" s="826" t="s">
        <v>114</v>
      </c>
      <c r="W64" s="824" t="s">
        <v>114</v>
      </c>
      <c r="X64" s="825" t="s">
        <v>114</v>
      </c>
      <c r="Y64" s="826" t="s">
        <v>114</v>
      </c>
      <c r="Z64" s="824" t="s">
        <v>114</v>
      </c>
      <c r="AA64" s="825" t="s">
        <v>114</v>
      </c>
      <c r="AB64" s="826" t="s">
        <v>114</v>
      </c>
      <c r="AC64" s="824" t="s">
        <v>114</v>
      </c>
      <c r="AD64" s="825" t="s">
        <v>114</v>
      </c>
      <c r="AE64" s="826" t="s">
        <v>114</v>
      </c>
      <c r="AF64" s="824" t="s">
        <v>114</v>
      </c>
      <c r="AG64" s="825" t="s">
        <v>114</v>
      </c>
      <c r="AH64" s="826" t="s">
        <v>114</v>
      </c>
      <c r="AI64" s="824" t="s">
        <v>114</v>
      </c>
      <c r="AJ64" s="825" t="s">
        <v>114</v>
      </c>
      <c r="AK64" s="826" t="s">
        <v>114</v>
      </c>
      <c r="AL64" s="824" t="s">
        <v>114</v>
      </c>
      <c r="AM64" s="825" t="s">
        <v>114</v>
      </c>
      <c r="AN64" s="826">
        <v>0.84491587417702996</v>
      </c>
      <c r="AO64" s="824">
        <v>0</v>
      </c>
      <c r="AP64" s="825">
        <v>0.15508412582297001</v>
      </c>
    </row>
    <row r="65" spans="1:42" x14ac:dyDescent="0.25">
      <c r="B65" s="948"/>
      <c r="C65" s="669" t="s">
        <v>5</v>
      </c>
      <c r="D65" s="827" t="s">
        <v>114</v>
      </c>
      <c r="E65" s="827" t="s">
        <v>114</v>
      </c>
      <c r="F65" s="828" t="s">
        <v>114</v>
      </c>
      <c r="G65" s="829" t="s">
        <v>114</v>
      </c>
      <c r="H65" s="827" t="s">
        <v>114</v>
      </c>
      <c r="I65" s="828" t="s">
        <v>114</v>
      </c>
      <c r="J65" s="829" t="s">
        <v>114</v>
      </c>
      <c r="K65" s="827" t="s">
        <v>114</v>
      </c>
      <c r="L65" s="828" t="s">
        <v>114</v>
      </c>
      <c r="M65" s="829" t="s">
        <v>114</v>
      </c>
      <c r="N65" s="827" t="s">
        <v>114</v>
      </c>
      <c r="O65" s="828" t="s">
        <v>114</v>
      </c>
      <c r="P65" s="829" t="s">
        <v>114</v>
      </c>
      <c r="Q65" s="827" t="s">
        <v>114</v>
      </c>
      <c r="R65" s="828" t="s">
        <v>114</v>
      </c>
      <c r="S65" s="829" t="s">
        <v>114</v>
      </c>
      <c r="T65" s="827" t="s">
        <v>114</v>
      </c>
      <c r="U65" s="828" t="s">
        <v>114</v>
      </c>
      <c r="V65" s="829" t="s">
        <v>114</v>
      </c>
      <c r="W65" s="827" t="s">
        <v>114</v>
      </c>
      <c r="X65" s="828" t="s">
        <v>114</v>
      </c>
      <c r="Y65" s="829" t="s">
        <v>114</v>
      </c>
      <c r="Z65" s="827" t="s">
        <v>114</v>
      </c>
      <c r="AA65" s="828" t="s">
        <v>114</v>
      </c>
      <c r="AB65" s="829" t="s">
        <v>114</v>
      </c>
      <c r="AC65" s="827" t="s">
        <v>114</v>
      </c>
      <c r="AD65" s="828" t="s">
        <v>114</v>
      </c>
      <c r="AE65" s="829">
        <v>1</v>
      </c>
      <c r="AF65" s="827">
        <v>0</v>
      </c>
      <c r="AG65" s="828">
        <v>0</v>
      </c>
      <c r="AH65" s="829" t="s">
        <v>114</v>
      </c>
      <c r="AI65" s="827" t="s">
        <v>114</v>
      </c>
      <c r="AJ65" s="828" t="s">
        <v>114</v>
      </c>
      <c r="AK65" s="829" t="s">
        <v>114</v>
      </c>
      <c r="AL65" s="827" t="s">
        <v>114</v>
      </c>
      <c r="AM65" s="828" t="s">
        <v>114</v>
      </c>
      <c r="AN65" s="829">
        <v>0.79898542903399894</v>
      </c>
      <c r="AO65" s="827">
        <v>0.18777118186724231</v>
      </c>
      <c r="AP65" s="828">
        <v>1.324338909875877E-2</v>
      </c>
    </row>
    <row r="66" spans="1:42" x14ac:dyDescent="0.25">
      <c r="B66" s="948"/>
      <c r="C66" s="670" t="s">
        <v>6</v>
      </c>
      <c r="D66" s="830" t="s">
        <v>114</v>
      </c>
      <c r="E66" s="830" t="s">
        <v>114</v>
      </c>
      <c r="F66" s="831" t="s">
        <v>114</v>
      </c>
      <c r="G66" s="832">
        <v>0</v>
      </c>
      <c r="H66" s="830">
        <v>0</v>
      </c>
      <c r="I66" s="831">
        <v>1</v>
      </c>
      <c r="J66" s="832" t="s">
        <v>114</v>
      </c>
      <c r="K66" s="830" t="s">
        <v>114</v>
      </c>
      <c r="L66" s="831" t="s">
        <v>114</v>
      </c>
      <c r="M66" s="832" t="s">
        <v>114</v>
      </c>
      <c r="N66" s="830" t="s">
        <v>114</v>
      </c>
      <c r="O66" s="831" t="s">
        <v>114</v>
      </c>
      <c r="P66" s="832" t="s">
        <v>114</v>
      </c>
      <c r="Q66" s="830" t="s">
        <v>114</v>
      </c>
      <c r="R66" s="831" t="s">
        <v>114</v>
      </c>
      <c r="S66" s="832" t="s">
        <v>114</v>
      </c>
      <c r="T66" s="830" t="s">
        <v>114</v>
      </c>
      <c r="U66" s="831" t="s">
        <v>114</v>
      </c>
      <c r="V66" s="832" t="s">
        <v>114</v>
      </c>
      <c r="W66" s="830" t="s">
        <v>114</v>
      </c>
      <c r="X66" s="831" t="s">
        <v>114</v>
      </c>
      <c r="Y66" s="832">
        <v>0</v>
      </c>
      <c r="Z66" s="830">
        <v>0</v>
      </c>
      <c r="AA66" s="831">
        <v>1</v>
      </c>
      <c r="AB66" s="832" t="s">
        <v>114</v>
      </c>
      <c r="AC66" s="830" t="s">
        <v>114</v>
      </c>
      <c r="AD66" s="831" t="s">
        <v>114</v>
      </c>
      <c r="AE66" s="832">
        <v>0</v>
      </c>
      <c r="AF66" s="830">
        <v>0</v>
      </c>
      <c r="AG66" s="831">
        <v>1</v>
      </c>
      <c r="AH66" s="832" t="s">
        <v>114</v>
      </c>
      <c r="AI66" s="830" t="s">
        <v>114</v>
      </c>
      <c r="AJ66" s="831" t="s">
        <v>114</v>
      </c>
      <c r="AK66" s="832">
        <v>0</v>
      </c>
      <c r="AL66" s="830">
        <v>0</v>
      </c>
      <c r="AM66" s="831">
        <v>1</v>
      </c>
      <c r="AN66" s="832">
        <v>0.43303528812804276</v>
      </c>
      <c r="AO66" s="830">
        <v>2.8669615298946766E-2</v>
      </c>
      <c r="AP66" s="831">
        <v>0.53829509657301045</v>
      </c>
    </row>
    <row r="67" spans="1:42" x14ac:dyDescent="0.25">
      <c r="B67" s="948"/>
      <c r="C67" s="669" t="s">
        <v>43</v>
      </c>
      <c r="D67" s="827" t="s">
        <v>114</v>
      </c>
      <c r="E67" s="827" t="s">
        <v>114</v>
      </c>
      <c r="F67" s="828" t="s">
        <v>114</v>
      </c>
      <c r="G67" s="829" t="s">
        <v>114</v>
      </c>
      <c r="H67" s="827" t="s">
        <v>114</v>
      </c>
      <c r="I67" s="828" t="s">
        <v>114</v>
      </c>
      <c r="J67" s="829" t="s">
        <v>114</v>
      </c>
      <c r="K67" s="827" t="s">
        <v>114</v>
      </c>
      <c r="L67" s="828" t="s">
        <v>114</v>
      </c>
      <c r="M67" s="829" t="s">
        <v>114</v>
      </c>
      <c r="N67" s="827" t="s">
        <v>114</v>
      </c>
      <c r="O67" s="828" t="s">
        <v>114</v>
      </c>
      <c r="P67" s="829" t="s">
        <v>114</v>
      </c>
      <c r="Q67" s="827" t="s">
        <v>114</v>
      </c>
      <c r="R67" s="828" t="s">
        <v>114</v>
      </c>
      <c r="S67" s="829" t="s">
        <v>114</v>
      </c>
      <c r="T67" s="827" t="s">
        <v>114</v>
      </c>
      <c r="U67" s="828" t="s">
        <v>114</v>
      </c>
      <c r="V67" s="829" t="s">
        <v>114</v>
      </c>
      <c r="W67" s="827" t="s">
        <v>114</v>
      </c>
      <c r="X67" s="828" t="s">
        <v>114</v>
      </c>
      <c r="Y67" s="829" t="s">
        <v>114</v>
      </c>
      <c r="Z67" s="827" t="s">
        <v>114</v>
      </c>
      <c r="AA67" s="828" t="s">
        <v>114</v>
      </c>
      <c r="AB67" s="829" t="s">
        <v>114</v>
      </c>
      <c r="AC67" s="827" t="s">
        <v>114</v>
      </c>
      <c r="AD67" s="828" t="s">
        <v>114</v>
      </c>
      <c r="AE67" s="829" t="s">
        <v>114</v>
      </c>
      <c r="AF67" s="827" t="s">
        <v>114</v>
      </c>
      <c r="AG67" s="828" t="s">
        <v>114</v>
      </c>
      <c r="AH67" s="829" t="s">
        <v>114</v>
      </c>
      <c r="AI67" s="827" t="s">
        <v>114</v>
      </c>
      <c r="AJ67" s="828" t="s">
        <v>114</v>
      </c>
      <c r="AK67" s="829" t="s">
        <v>114</v>
      </c>
      <c r="AL67" s="827" t="s">
        <v>114</v>
      </c>
      <c r="AM67" s="828" t="s">
        <v>114</v>
      </c>
      <c r="AN67" s="829" t="s">
        <v>114</v>
      </c>
      <c r="AO67" s="827" t="s">
        <v>114</v>
      </c>
      <c r="AP67" s="828" t="s">
        <v>114</v>
      </c>
    </row>
    <row r="68" spans="1:42" x14ac:dyDescent="0.25">
      <c r="B68" s="948"/>
      <c r="C68" s="670" t="s">
        <v>8</v>
      </c>
      <c r="D68" s="830" t="s">
        <v>114</v>
      </c>
      <c r="E68" s="830" t="s">
        <v>114</v>
      </c>
      <c r="F68" s="831" t="s">
        <v>114</v>
      </c>
      <c r="G68" s="832" t="s">
        <v>114</v>
      </c>
      <c r="H68" s="830" t="s">
        <v>114</v>
      </c>
      <c r="I68" s="831" t="s">
        <v>114</v>
      </c>
      <c r="J68" s="832" t="s">
        <v>114</v>
      </c>
      <c r="K68" s="830" t="s">
        <v>114</v>
      </c>
      <c r="L68" s="831" t="s">
        <v>114</v>
      </c>
      <c r="M68" s="832" t="s">
        <v>114</v>
      </c>
      <c r="N68" s="830" t="s">
        <v>114</v>
      </c>
      <c r="O68" s="831" t="s">
        <v>114</v>
      </c>
      <c r="P68" s="832" t="s">
        <v>114</v>
      </c>
      <c r="Q68" s="830" t="s">
        <v>114</v>
      </c>
      <c r="R68" s="831" t="s">
        <v>114</v>
      </c>
      <c r="S68" s="832" t="s">
        <v>114</v>
      </c>
      <c r="T68" s="830" t="s">
        <v>114</v>
      </c>
      <c r="U68" s="831" t="s">
        <v>114</v>
      </c>
      <c r="V68" s="832" t="s">
        <v>114</v>
      </c>
      <c r="W68" s="830" t="s">
        <v>114</v>
      </c>
      <c r="X68" s="831" t="s">
        <v>114</v>
      </c>
      <c r="Y68" s="832" t="s">
        <v>114</v>
      </c>
      <c r="Z68" s="830" t="s">
        <v>114</v>
      </c>
      <c r="AA68" s="831" t="s">
        <v>114</v>
      </c>
      <c r="AB68" s="832" t="s">
        <v>114</v>
      </c>
      <c r="AC68" s="830" t="s">
        <v>114</v>
      </c>
      <c r="AD68" s="831" t="s">
        <v>114</v>
      </c>
      <c r="AE68" s="832" t="s">
        <v>114</v>
      </c>
      <c r="AF68" s="830" t="s">
        <v>114</v>
      </c>
      <c r="AG68" s="831" t="s">
        <v>114</v>
      </c>
      <c r="AH68" s="832" t="s">
        <v>114</v>
      </c>
      <c r="AI68" s="830" t="s">
        <v>114</v>
      </c>
      <c r="AJ68" s="831" t="s">
        <v>114</v>
      </c>
      <c r="AK68" s="832" t="s">
        <v>114</v>
      </c>
      <c r="AL68" s="830" t="s">
        <v>114</v>
      </c>
      <c r="AM68" s="831" t="s">
        <v>114</v>
      </c>
      <c r="AN68" s="832" t="s">
        <v>114</v>
      </c>
      <c r="AO68" s="830" t="s">
        <v>114</v>
      </c>
      <c r="AP68" s="831" t="s">
        <v>114</v>
      </c>
    </row>
    <row r="69" spans="1:42" x14ac:dyDescent="0.25">
      <c r="B69" s="948"/>
      <c r="C69" s="669" t="s">
        <v>9</v>
      </c>
      <c r="D69" s="827">
        <v>0</v>
      </c>
      <c r="E69" s="827">
        <v>0</v>
      </c>
      <c r="F69" s="828">
        <v>1</v>
      </c>
      <c r="G69" s="829">
        <v>0.65647699757869249</v>
      </c>
      <c r="H69" s="827">
        <v>2.5221953188054882E-3</v>
      </c>
      <c r="I69" s="828">
        <v>0.34100080710250202</v>
      </c>
      <c r="J69" s="829">
        <v>0</v>
      </c>
      <c r="K69" s="827">
        <v>0</v>
      </c>
      <c r="L69" s="828">
        <v>1</v>
      </c>
      <c r="M69" s="829">
        <v>0.78459937565036419</v>
      </c>
      <c r="N69" s="827">
        <v>0</v>
      </c>
      <c r="O69" s="828">
        <v>0.21540062434963581</v>
      </c>
      <c r="P69" s="829" t="s">
        <v>114</v>
      </c>
      <c r="Q69" s="827" t="s">
        <v>114</v>
      </c>
      <c r="R69" s="828" t="s">
        <v>114</v>
      </c>
      <c r="S69" s="829" t="s">
        <v>114</v>
      </c>
      <c r="T69" s="827" t="s">
        <v>114</v>
      </c>
      <c r="U69" s="828" t="s">
        <v>114</v>
      </c>
      <c r="V69" s="829" t="s">
        <v>114</v>
      </c>
      <c r="W69" s="827" t="s">
        <v>114</v>
      </c>
      <c r="X69" s="828" t="s">
        <v>114</v>
      </c>
      <c r="Y69" s="829">
        <v>0.45242070116861438</v>
      </c>
      <c r="Z69" s="827">
        <v>0</v>
      </c>
      <c r="AA69" s="828">
        <v>0.54757929883138567</v>
      </c>
      <c r="AB69" s="829">
        <v>0.53520967559624733</v>
      </c>
      <c r="AC69" s="827">
        <v>4.928224256810218E-2</v>
      </c>
      <c r="AD69" s="828">
        <v>0.41550808183565052</v>
      </c>
      <c r="AE69" s="829">
        <v>0.31893382352941174</v>
      </c>
      <c r="AF69" s="827">
        <v>0.14522058823529413</v>
      </c>
      <c r="AG69" s="828">
        <v>0.53584558823529416</v>
      </c>
      <c r="AH69" s="829">
        <v>0</v>
      </c>
      <c r="AI69" s="827">
        <v>0</v>
      </c>
      <c r="AJ69" s="828">
        <v>1</v>
      </c>
      <c r="AK69" s="829">
        <v>0.58975586404978464</v>
      </c>
      <c r="AL69" s="827">
        <v>0</v>
      </c>
      <c r="AM69" s="828">
        <v>0.41024413595021542</v>
      </c>
      <c r="AN69" s="829">
        <v>0.6108978439405004</v>
      </c>
      <c r="AO69" s="827">
        <v>6.2455822454104165E-2</v>
      </c>
      <c r="AP69" s="828">
        <v>0.32664633360539541</v>
      </c>
    </row>
    <row r="70" spans="1:42" x14ac:dyDescent="0.25">
      <c r="B70" s="948"/>
      <c r="C70" s="670" t="s">
        <v>10</v>
      </c>
      <c r="D70" s="830" t="s">
        <v>114</v>
      </c>
      <c r="E70" s="830" t="s">
        <v>114</v>
      </c>
      <c r="F70" s="831" t="s">
        <v>114</v>
      </c>
      <c r="G70" s="832" t="s">
        <v>114</v>
      </c>
      <c r="H70" s="830" t="s">
        <v>114</v>
      </c>
      <c r="I70" s="831" t="s">
        <v>114</v>
      </c>
      <c r="J70" s="832" t="s">
        <v>114</v>
      </c>
      <c r="K70" s="830" t="s">
        <v>114</v>
      </c>
      <c r="L70" s="831" t="s">
        <v>114</v>
      </c>
      <c r="M70" s="832" t="s">
        <v>114</v>
      </c>
      <c r="N70" s="830" t="s">
        <v>114</v>
      </c>
      <c r="O70" s="831" t="s">
        <v>114</v>
      </c>
      <c r="P70" s="832" t="s">
        <v>114</v>
      </c>
      <c r="Q70" s="830" t="s">
        <v>114</v>
      </c>
      <c r="R70" s="831" t="s">
        <v>114</v>
      </c>
      <c r="S70" s="832" t="s">
        <v>114</v>
      </c>
      <c r="T70" s="830" t="s">
        <v>114</v>
      </c>
      <c r="U70" s="831" t="s">
        <v>114</v>
      </c>
      <c r="V70" s="832" t="s">
        <v>114</v>
      </c>
      <c r="W70" s="830" t="s">
        <v>114</v>
      </c>
      <c r="X70" s="831" t="s">
        <v>114</v>
      </c>
      <c r="Y70" s="832" t="s">
        <v>114</v>
      </c>
      <c r="Z70" s="830" t="s">
        <v>114</v>
      </c>
      <c r="AA70" s="831" t="s">
        <v>114</v>
      </c>
      <c r="AB70" s="832" t="s">
        <v>114</v>
      </c>
      <c r="AC70" s="830" t="s">
        <v>114</v>
      </c>
      <c r="AD70" s="831" t="s">
        <v>114</v>
      </c>
      <c r="AE70" s="832" t="s">
        <v>114</v>
      </c>
      <c r="AF70" s="830" t="s">
        <v>114</v>
      </c>
      <c r="AG70" s="831" t="s">
        <v>114</v>
      </c>
      <c r="AH70" s="832" t="s">
        <v>114</v>
      </c>
      <c r="AI70" s="830" t="s">
        <v>114</v>
      </c>
      <c r="AJ70" s="831" t="s">
        <v>114</v>
      </c>
      <c r="AK70" s="832" t="s">
        <v>114</v>
      </c>
      <c r="AL70" s="830" t="s">
        <v>114</v>
      </c>
      <c r="AM70" s="831" t="s">
        <v>114</v>
      </c>
      <c r="AN70" s="832">
        <v>0.8493758589097572</v>
      </c>
      <c r="AO70" s="830">
        <v>0.15062414109024277</v>
      </c>
      <c r="AP70" s="831">
        <v>0</v>
      </c>
    </row>
    <row r="71" spans="1:42" x14ac:dyDescent="0.25">
      <c r="B71" s="948"/>
      <c r="C71" s="669" t="s">
        <v>11</v>
      </c>
      <c r="D71" s="827" t="s">
        <v>114</v>
      </c>
      <c r="E71" s="827" t="s">
        <v>114</v>
      </c>
      <c r="F71" s="828" t="s">
        <v>114</v>
      </c>
      <c r="G71" s="829" t="s">
        <v>114</v>
      </c>
      <c r="H71" s="827" t="s">
        <v>114</v>
      </c>
      <c r="I71" s="828" t="s">
        <v>114</v>
      </c>
      <c r="J71" s="829" t="s">
        <v>114</v>
      </c>
      <c r="K71" s="827" t="s">
        <v>114</v>
      </c>
      <c r="L71" s="828" t="s">
        <v>114</v>
      </c>
      <c r="M71" s="829" t="s">
        <v>114</v>
      </c>
      <c r="N71" s="827" t="s">
        <v>114</v>
      </c>
      <c r="O71" s="828" t="s">
        <v>114</v>
      </c>
      <c r="P71" s="829" t="s">
        <v>114</v>
      </c>
      <c r="Q71" s="827" t="s">
        <v>114</v>
      </c>
      <c r="R71" s="828" t="s">
        <v>114</v>
      </c>
      <c r="S71" s="829" t="s">
        <v>114</v>
      </c>
      <c r="T71" s="827" t="s">
        <v>114</v>
      </c>
      <c r="U71" s="828" t="s">
        <v>114</v>
      </c>
      <c r="V71" s="829" t="s">
        <v>114</v>
      </c>
      <c r="W71" s="827" t="s">
        <v>114</v>
      </c>
      <c r="X71" s="828" t="s">
        <v>114</v>
      </c>
      <c r="Y71" s="829" t="s">
        <v>114</v>
      </c>
      <c r="Z71" s="827" t="s">
        <v>114</v>
      </c>
      <c r="AA71" s="828" t="s">
        <v>114</v>
      </c>
      <c r="AB71" s="829" t="s">
        <v>114</v>
      </c>
      <c r="AC71" s="827" t="s">
        <v>114</v>
      </c>
      <c r="AD71" s="828" t="s">
        <v>114</v>
      </c>
      <c r="AE71" s="829" t="s">
        <v>114</v>
      </c>
      <c r="AF71" s="827" t="s">
        <v>114</v>
      </c>
      <c r="AG71" s="828" t="s">
        <v>114</v>
      </c>
      <c r="AH71" s="829" t="s">
        <v>114</v>
      </c>
      <c r="AI71" s="827" t="s">
        <v>114</v>
      </c>
      <c r="AJ71" s="828" t="s">
        <v>114</v>
      </c>
      <c r="AK71" s="829" t="s">
        <v>114</v>
      </c>
      <c r="AL71" s="827" t="s">
        <v>114</v>
      </c>
      <c r="AM71" s="828" t="s">
        <v>114</v>
      </c>
      <c r="AN71" s="829">
        <v>1</v>
      </c>
      <c r="AO71" s="827">
        <v>0</v>
      </c>
      <c r="AP71" s="828">
        <v>0</v>
      </c>
    </row>
    <row r="72" spans="1:42" x14ac:dyDescent="0.25">
      <c r="B72" s="948"/>
      <c r="C72" s="670" t="s">
        <v>46</v>
      </c>
      <c r="D72" s="830">
        <v>8.0471189327277884E-2</v>
      </c>
      <c r="E72" s="830">
        <v>0</v>
      </c>
      <c r="F72" s="831">
        <v>0.91952881067272207</v>
      </c>
      <c r="G72" s="832">
        <v>0.69618770355804094</v>
      </c>
      <c r="H72" s="830">
        <v>3.8917992994530817E-2</v>
      </c>
      <c r="I72" s="831">
        <v>0.26489430344742826</v>
      </c>
      <c r="J72" s="832">
        <v>0</v>
      </c>
      <c r="K72" s="830">
        <v>0</v>
      </c>
      <c r="L72" s="831">
        <v>1</v>
      </c>
      <c r="M72" s="832">
        <v>0.54445792179287245</v>
      </c>
      <c r="N72" s="830">
        <v>0.3589556980303818</v>
      </c>
      <c r="O72" s="831">
        <v>9.6586380176745798E-2</v>
      </c>
      <c r="P72" s="832" t="s">
        <v>114</v>
      </c>
      <c r="Q72" s="830" t="s">
        <v>114</v>
      </c>
      <c r="R72" s="831" t="s">
        <v>114</v>
      </c>
      <c r="S72" s="832" t="s">
        <v>114</v>
      </c>
      <c r="T72" s="830" t="s">
        <v>114</v>
      </c>
      <c r="U72" s="831" t="s">
        <v>114</v>
      </c>
      <c r="V72" s="832" t="s">
        <v>114</v>
      </c>
      <c r="W72" s="830" t="s">
        <v>114</v>
      </c>
      <c r="X72" s="831" t="s">
        <v>114</v>
      </c>
      <c r="Y72" s="832">
        <v>0.28305785123966942</v>
      </c>
      <c r="Z72" s="830">
        <v>4.1322314049586778E-3</v>
      </c>
      <c r="AA72" s="831">
        <v>0.71280991735537191</v>
      </c>
      <c r="AB72" s="832">
        <v>0.74856836854318531</v>
      </c>
      <c r="AC72" s="830">
        <v>9.056546427313647E-2</v>
      </c>
      <c r="AD72" s="831">
        <v>0.16086616718367819</v>
      </c>
      <c r="AE72" s="832">
        <v>0.65609782038912401</v>
      </c>
      <c r="AF72" s="830">
        <v>0.12864946174475231</v>
      </c>
      <c r="AG72" s="831">
        <v>0.21525271786612374</v>
      </c>
      <c r="AH72" s="832">
        <v>0.54940774306383655</v>
      </c>
      <c r="AI72" s="830">
        <v>4.825502822163924E-2</v>
      </c>
      <c r="AJ72" s="831">
        <v>0.40233722871452421</v>
      </c>
      <c r="AK72" s="832">
        <v>0.80144915987432264</v>
      </c>
      <c r="AL72" s="830">
        <v>3.4322207549747276E-2</v>
      </c>
      <c r="AM72" s="831">
        <v>0.16422863257593007</v>
      </c>
      <c r="AN72" s="832">
        <v>0.75395958788320849</v>
      </c>
      <c r="AO72" s="830">
        <v>7.8630418107012282E-2</v>
      </c>
      <c r="AP72" s="831">
        <v>0.16740999400977927</v>
      </c>
    </row>
    <row r="73" spans="1:42" x14ac:dyDescent="0.25">
      <c r="A73" s="58"/>
      <c r="B73" s="951"/>
      <c r="C73" s="669" t="s">
        <v>13</v>
      </c>
      <c r="D73" s="827">
        <v>0</v>
      </c>
      <c r="E73" s="827">
        <v>0</v>
      </c>
      <c r="F73" s="828">
        <v>1</v>
      </c>
      <c r="G73" s="829">
        <v>0.68611138298913577</v>
      </c>
      <c r="H73" s="827">
        <v>3.9962807086228833E-2</v>
      </c>
      <c r="I73" s="828">
        <v>0.27392580992463539</v>
      </c>
      <c r="J73" s="829">
        <v>0</v>
      </c>
      <c r="K73" s="827">
        <v>0.82608695652173914</v>
      </c>
      <c r="L73" s="828">
        <v>0.17391304347826086</v>
      </c>
      <c r="M73" s="829">
        <v>0.76878159316716055</v>
      </c>
      <c r="N73" s="827">
        <v>8.1052815060135962E-3</v>
      </c>
      <c r="O73" s="828">
        <v>0.22311312532682587</v>
      </c>
      <c r="P73" s="829">
        <v>1</v>
      </c>
      <c r="Q73" s="827">
        <v>0</v>
      </c>
      <c r="R73" s="828">
        <v>0</v>
      </c>
      <c r="S73" s="829" t="s">
        <v>114</v>
      </c>
      <c r="T73" s="827" t="s">
        <v>114</v>
      </c>
      <c r="U73" s="828" t="s">
        <v>114</v>
      </c>
      <c r="V73" s="829" t="s">
        <v>114</v>
      </c>
      <c r="W73" s="827" t="s">
        <v>114</v>
      </c>
      <c r="X73" s="828" t="s">
        <v>114</v>
      </c>
      <c r="Y73" s="829">
        <v>0.40052933392148216</v>
      </c>
      <c r="Z73" s="827">
        <v>0</v>
      </c>
      <c r="AA73" s="828">
        <v>0.59947066607851784</v>
      </c>
      <c r="AB73" s="829">
        <v>0.71644200692082594</v>
      </c>
      <c r="AC73" s="827">
        <v>7.7149996735459442E-2</v>
      </c>
      <c r="AD73" s="828">
        <v>0.20640799634371457</v>
      </c>
      <c r="AE73" s="829">
        <v>0.68369015635690089</v>
      </c>
      <c r="AF73" s="827">
        <v>0.13830994376491398</v>
      </c>
      <c r="AG73" s="828">
        <v>0.17799989987818512</v>
      </c>
      <c r="AH73" s="829">
        <v>0.48014288716116832</v>
      </c>
      <c r="AI73" s="827">
        <v>5.5473839041815506E-2</v>
      </c>
      <c r="AJ73" s="828">
        <v>0.46438327379701616</v>
      </c>
      <c r="AK73" s="829">
        <v>0.38780221388917041</v>
      </c>
      <c r="AL73" s="827">
        <v>4.6270959314437574E-2</v>
      </c>
      <c r="AM73" s="828">
        <v>0.56592682679639206</v>
      </c>
      <c r="AN73" s="829">
        <v>0.61202214485700757</v>
      </c>
      <c r="AO73" s="827">
        <v>9.3083298822811425E-2</v>
      </c>
      <c r="AP73" s="828">
        <v>0.29489455632018102</v>
      </c>
    </row>
    <row r="74" spans="1:42" ht="15.75" thickBot="1" x14ac:dyDescent="0.3">
      <c r="A74" s="58"/>
      <c r="B74" s="949"/>
      <c r="C74" s="671" t="s">
        <v>14</v>
      </c>
      <c r="D74" s="833" t="s">
        <v>114</v>
      </c>
      <c r="E74" s="833" t="s">
        <v>114</v>
      </c>
      <c r="F74" s="834" t="s">
        <v>114</v>
      </c>
      <c r="G74" s="835" t="s">
        <v>114</v>
      </c>
      <c r="H74" s="833" t="s">
        <v>114</v>
      </c>
      <c r="I74" s="834" t="s">
        <v>114</v>
      </c>
      <c r="J74" s="835" t="s">
        <v>114</v>
      </c>
      <c r="K74" s="833" t="s">
        <v>114</v>
      </c>
      <c r="L74" s="834" t="s">
        <v>114</v>
      </c>
      <c r="M74" s="835" t="s">
        <v>114</v>
      </c>
      <c r="N74" s="833" t="s">
        <v>114</v>
      </c>
      <c r="O74" s="834" t="s">
        <v>114</v>
      </c>
      <c r="P74" s="835" t="s">
        <v>114</v>
      </c>
      <c r="Q74" s="833" t="s">
        <v>114</v>
      </c>
      <c r="R74" s="834" t="s">
        <v>114</v>
      </c>
      <c r="S74" s="835" t="s">
        <v>114</v>
      </c>
      <c r="T74" s="833" t="s">
        <v>114</v>
      </c>
      <c r="U74" s="834" t="s">
        <v>114</v>
      </c>
      <c r="V74" s="835" t="s">
        <v>114</v>
      </c>
      <c r="W74" s="833" t="s">
        <v>114</v>
      </c>
      <c r="X74" s="834" t="s">
        <v>114</v>
      </c>
      <c r="Y74" s="835" t="s">
        <v>114</v>
      </c>
      <c r="Z74" s="833" t="s">
        <v>114</v>
      </c>
      <c r="AA74" s="834" t="s">
        <v>114</v>
      </c>
      <c r="AB74" s="835" t="s">
        <v>114</v>
      </c>
      <c r="AC74" s="833" t="s">
        <v>114</v>
      </c>
      <c r="AD74" s="834" t="s">
        <v>114</v>
      </c>
      <c r="AE74" s="835" t="s">
        <v>114</v>
      </c>
      <c r="AF74" s="833" t="s">
        <v>114</v>
      </c>
      <c r="AG74" s="834" t="s">
        <v>114</v>
      </c>
      <c r="AH74" s="835" t="s">
        <v>114</v>
      </c>
      <c r="AI74" s="833" t="s">
        <v>114</v>
      </c>
      <c r="AJ74" s="834" t="s">
        <v>114</v>
      </c>
      <c r="AK74" s="835" t="s">
        <v>114</v>
      </c>
      <c r="AL74" s="833" t="s">
        <v>114</v>
      </c>
      <c r="AM74" s="834" t="s">
        <v>114</v>
      </c>
      <c r="AN74" s="835">
        <v>0</v>
      </c>
      <c r="AO74" s="833">
        <v>0</v>
      </c>
      <c r="AP74" s="834">
        <v>1</v>
      </c>
    </row>
    <row r="75" spans="1:42" ht="15.75" thickBot="1" x14ac:dyDescent="0.3">
      <c r="A75" s="58"/>
      <c r="B75" s="952" t="s">
        <v>175</v>
      </c>
      <c r="C75" s="1012"/>
      <c r="D75" s="836">
        <v>7.6066541454252748E-2</v>
      </c>
      <c r="E75" s="837">
        <v>0</v>
      </c>
      <c r="F75" s="838">
        <v>0.92393345854574727</v>
      </c>
      <c r="G75" s="836">
        <v>0.67850875000328903</v>
      </c>
      <c r="H75" s="837">
        <v>3.7470695185195906E-2</v>
      </c>
      <c r="I75" s="838">
        <v>0.28402055481151511</v>
      </c>
      <c r="J75" s="836">
        <v>0</v>
      </c>
      <c r="K75" s="837">
        <v>0.4799081515499426</v>
      </c>
      <c r="L75" s="838">
        <v>0.5200918484500574</v>
      </c>
      <c r="M75" s="836">
        <v>0.57682170389013299</v>
      </c>
      <c r="N75" s="837">
        <v>0.30881274647747764</v>
      </c>
      <c r="O75" s="838">
        <v>0.11436554963238937</v>
      </c>
      <c r="P75" s="836">
        <v>1</v>
      </c>
      <c r="Q75" s="837">
        <v>0</v>
      </c>
      <c r="R75" s="838">
        <v>0</v>
      </c>
      <c r="S75" s="836" t="s">
        <v>114</v>
      </c>
      <c r="T75" s="837" t="s">
        <v>114</v>
      </c>
      <c r="U75" s="838" t="s">
        <v>114</v>
      </c>
      <c r="V75" s="836" t="s">
        <v>114</v>
      </c>
      <c r="W75" s="837" t="s">
        <v>114</v>
      </c>
      <c r="X75" s="838" t="s">
        <v>114</v>
      </c>
      <c r="Y75" s="836">
        <v>0.30541682673837878</v>
      </c>
      <c r="Z75" s="837">
        <v>1.1525163273146369E-3</v>
      </c>
      <c r="AA75" s="838">
        <v>0.69343065693430661</v>
      </c>
      <c r="AB75" s="836">
        <v>0.73327418337264638</v>
      </c>
      <c r="AC75" s="837">
        <v>8.5587107750032046E-2</v>
      </c>
      <c r="AD75" s="838">
        <v>0.18113870887732153</v>
      </c>
      <c r="AE75" s="836">
        <v>0.65339576091179241</v>
      </c>
      <c r="AF75" s="837">
        <v>0.13203886924012251</v>
      </c>
      <c r="AG75" s="838">
        <v>0.21456536984808505</v>
      </c>
      <c r="AH75" s="836">
        <v>0.50775771630500799</v>
      </c>
      <c r="AI75" s="837">
        <v>4.8092319584782731E-2</v>
      </c>
      <c r="AJ75" s="838">
        <v>0.44414996411020924</v>
      </c>
      <c r="AK75" s="836">
        <v>0.65453827012826127</v>
      </c>
      <c r="AL75" s="837">
        <v>3.6093282213939648E-2</v>
      </c>
      <c r="AM75" s="838">
        <v>0.30936844765779908</v>
      </c>
      <c r="AN75" s="836">
        <v>0.69933203314388215</v>
      </c>
      <c r="AO75" s="837">
        <v>8.2726163771103922E-2</v>
      </c>
      <c r="AP75" s="839">
        <v>0.21794180308501393</v>
      </c>
    </row>
    <row r="76" spans="1:42" x14ac:dyDescent="0.25">
      <c r="A76" s="58"/>
      <c r="B76" s="947" t="s">
        <v>47</v>
      </c>
      <c r="C76" s="672" t="s">
        <v>16</v>
      </c>
      <c r="D76" s="824">
        <v>0</v>
      </c>
      <c r="E76" s="824">
        <v>2.3079041126751163E-2</v>
      </c>
      <c r="F76" s="825">
        <v>0.97692095887324881</v>
      </c>
      <c r="G76" s="840">
        <v>0.70826368845268328</v>
      </c>
      <c r="H76" s="824">
        <v>3.1007390730399827E-2</v>
      </c>
      <c r="I76" s="825">
        <v>0.26072892081691684</v>
      </c>
      <c r="J76" s="840">
        <v>0</v>
      </c>
      <c r="K76" s="824">
        <v>0</v>
      </c>
      <c r="L76" s="825">
        <v>1</v>
      </c>
      <c r="M76" s="840">
        <v>0.84775161720271031</v>
      </c>
      <c r="N76" s="824">
        <v>8.6630984696761407E-2</v>
      </c>
      <c r="O76" s="825">
        <v>6.5617398100528246E-2</v>
      </c>
      <c r="P76" s="840" t="s">
        <v>114</v>
      </c>
      <c r="Q76" s="824" t="s">
        <v>114</v>
      </c>
      <c r="R76" s="825" t="s">
        <v>114</v>
      </c>
      <c r="S76" s="840" t="s">
        <v>114</v>
      </c>
      <c r="T76" s="824" t="s">
        <v>114</v>
      </c>
      <c r="U76" s="825" t="s">
        <v>114</v>
      </c>
      <c r="V76" s="840" t="s">
        <v>114</v>
      </c>
      <c r="W76" s="824" t="s">
        <v>114</v>
      </c>
      <c r="X76" s="825" t="s">
        <v>114</v>
      </c>
      <c r="Y76" s="840">
        <v>0</v>
      </c>
      <c r="Z76" s="824">
        <v>0.33322788147210797</v>
      </c>
      <c r="AA76" s="825">
        <v>0.66677211852789198</v>
      </c>
      <c r="AB76" s="840">
        <v>0.62857118221112762</v>
      </c>
      <c r="AC76" s="824">
        <v>6.134908852176868E-2</v>
      </c>
      <c r="AD76" s="825">
        <v>0.3100797292671037</v>
      </c>
      <c r="AE76" s="840">
        <v>0.57144294422434871</v>
      </c>
      <c r="AF76" s="824">
        <v>0.12917481347345444</v>
      </c>
      <c r="AG76" s="825">
        <v>0.29938224230219679</v>
      </c>
      <c r="AH76" s="840">
        <v>1.1459417746359044E-2</v>
      </c>
      <c r="AI76" s="824">
        <v>3.9484034946334248E-2</v>
      </c>
      <c r="AJ76" s="825">
        <v>0.94905654730730671</v>
      </c>
      <c r="AK76" s="840">
        <v>0.77016995355152651</v>
      </c>
      <c r="AL76" s="824">
        <v>3.069085384372806E-2</v>
      </c>
      <c r="AM76" s="825">
        <v>0.19913919260474547</v>
      </c>
      <c r="AN76" s="840">
        <v>0.73942446225783742</v>
      </c>
      <c r="AO76" s="824">
        <v>0.10180990197729631</v>
      </c>
      <c r="AP76" s="825">
        <v>0.15876563576486624</v>
      </c>
    </row>
    <row r="77" spans="1:42" x14ac:dyDescent="0.25">
      <c r="A77" s="58"/>
      <c r="B77" s="951"/>
      <c r="C77" s="669" t="s">
        <v>17</v>
      </c>
      <c r="D77" s="827">
        <v>0</v>
      </c>
      <c r="E77" s="827">
        <v>0</v>
      </c>
      <c r="F77" s="828">
        <v>1</v>
      </c>
      <c r="G77" s="829">
        <v>0.87862762931118021</v>
      </c>
      <c r="H77" s="827">
        <v>7.2931240053607333E-3</v>
      </c>
      <c r="I77" s="828">
        <v>0.11407924668345903</v>
      </c>
      <c r="J77" s="829" t="s">
        <v>114</v>
      </c>
      <c r="K77" s="827" t="s">
        <v>114</v>
      </c>
      <c r="L77" s="828" t="s">
        <v>114</v>
      </c>
      <c r="M77" s="829">
        <v>0.98570150033924619</v>
      </c>
      <c r="N77" s="827">
        <v>0</v>
      </c>
      <c r="O77" s="828">
        <v>1.429849966075384E-2</v>
      </c>
      <c r="P77" s="829" t="s">
        <v>114</v>
      </c>
      <c r="Q77" s="827" t="s">
        <v>114</v>
      </c>
      <c r="R77" s="828" t="s">
        <v>114</v>
      </c>
      <c r="S77" s="829" t="s">
        <v>114</v>
      </c>
      <c r="T77" s="827" t="s">
        <v>114</v>
      </c>
      <c r="U77" s="828" t="s">
        <v>114</v>
      </c>
      <c r="V77" s="829" t="s">
        <v>114</v>
      </c>
      <c r="W77" s="827" t="s">
        <v>114</v>
      </c>
      <c r="X77" s="828" t="s">
        <v>114</v>
      </c>
      <c r="Y77" s="829">
        <v>0.92021483111168634</v>
      </c>
      <c r="Z77" s="827">
        <v>0</v>
      </c>
      <c r="AA77" s="828">
        <v>7.9785168888313704E-2</v>
      </c>
      <c r="AB77" s="829">
        <v>0.72431724377907847</v>
      </c>
      <c r="AC77" s="827">
        <v>8.5592402540870291E-2</v>
      </c>
      <c r="AD77" s="828">
        <v>0.19009035368005123</v>
      </c>
      <c r="AE77" s="829">
        <v>0.57043140152154459</v>
      </c>
      <c r="AF77" s="827">
        <v>0.12381252328651086</v>
      </c>
      <c r="AG77" s="828">
        <v>0.30575607519194453</v>
      </c>
      <c r="AH77" s="829">
        <v>0.38597704980927255</v>
      </c>
      <c r="AI77" s="827">
        <v>0.21715257883035161</v>
      </c>
      <c r="AJ77" s="828">
        <v>0.39687037136037584</v>
      </c>
      <c r="AK77" s="829">
        <v>0.93189513617575448</v>
      </c>
      <c r="AL77" s="827">
        <v>4.9023271615423816E-2</v>
      </c>
      <c r="AM77" s="828">
        <v>1.9081592208821697E-2</v>
      </c>
      <c r="AN77" s="829">
        <v>0.82578510961407547</v>
      </c>
      <c r="AO77" s="827">
        <v>8.0363659021444225E-2</v>
      </c>
      <c r="AP77" s="828">
        <v>9.38512313644803E-2</v>
      </c>
    </row>
    <row r="78" spans="1:42" x14ac:dyDescent="0.25">
      <c r="A78" s="58"/>
      <c r="B78" s="951"/>
      <c r="C78" s="670" t="s">
        <v>49</v>
      </c>
      <c r="D78" s="830" t="s">
        <v>114</v>
      </c>
      <c r="E78" s="830" t="s">
        <v>114</v>
      </c>
      <c r="F78" s="831" t="s">
        <v>114</v>
      </c>
      <c r="G78" s="832" t="s">
        <v>114</v>
      </c>
      <c r="H78" s="830" t="s">
        <v>114</v>
      </c>
      <c r="I78" s="831" t="s">
        <v>114</v>
      </c>
      <c r="J78" s="832" t="s">
        <v>114</v>
      </c>
      <c r="K78" s="830" t="s">
        <v>114</v>
      </c>
      <c r="L78" s="831" t="s">
        <v>114</v>
      </c>
      <c r="M78" s="832" t="s">
        <v>114</v>
      </c>
      <c r="N78" s="830" t="s">
        <v>114</v>
      </c>
      <c r="O78" s="831" t="s">
        <v>114</v>
      </c>
      <c r="P78" s="832" t="s">
        <v>114</v>
      </c>
      <c r="Q78" s="830" t="s">
        <v>114</v>
      </c>
      <c r="R78" s="831" t="s">
        <v>114</v>
      </c>
      <c r="S78" s="832" t="s">
        <v>114</v>
      </c>
      <c r="T78" s="830" t="s">
        <v>114</v>
      </c>
      <c r="U78" s="831" t="s">
        <v>114</v>
      </c>
      <c r="V78" s="832" t="s">
        <v>114</v>
      </c>
      <c r="W78" s="830" t="s">
        <v>114</v>
      </c>
      <c r="X78" s="831" t="s">
        <v>114</v>
      </c>
      <c r="Y78" s="832" t="s">
        <v>114</v>
      </c>
      <c r="Z78" s="830" t="s">
        <v>114</v>
      </c>
      <c r="AA78" s="831" t="s">
        <v>114</v>
      </c>
      <c r="AB78" s="832" t="s">
        <v>114</v>
      </c>
      <c r="AC78" s="830" t="s">
        <v>114</v>
      </c>
      <c r="AD78" s="831" t="s">
        <v>114</v>
      </c>
      <c r="AE78" s="832" t="s">
        <v>114</v>
      </c>
      <c r="AF78" s="830" t="s">
        <v>114</v>
      </c>
      <c r="AG78" s="831" t="s">
        <v>114</v>
      </c>
      <c r="AH78" s="832" t="s">
        <v>114</v>
      </c>
      <c r="AI78" s="830" t="s">
        <v>114</v>
      </c>
      <c r="AJ78" s="831" t="s">
        <v>114</v>
      </c>
      <c r="AK78" s="832" t="s">
        <v>114</v>
      </c>
      <c r="AL78" s="830" t="s">
        <v>114</v>
      </c>
      <c r="AM78" s="831" t="s">
        <v>114</v>
      </c>
      <c r="AN78" s="832" t="s">
        <v>114</v>
      </c>
      <c r="AO78" s="830" t="s">
        <v>114</v>
      </c>
      <c r="AP78" s="831" t="s">
        <v>114</v>
      </c>
    </row>
    <row r="79" spans="1:42" x14ac:dyDescent="0.25">
      <c r="A79" s="58"/>
      <c r="B79" s="951"/>
      <c r="C79" s="669" t="s">
        <v>19</v>
      </c>
      <c r="D79" s="827">
        <v>0.11367127496159754</v>
      </c>
      <c r="E79" s="827">
        <v>0</v>
      </c>
      <c r="F79" s="828">
        <v>0.88632872503840243</v>
      </c>
      <c r="G79" s="829">
        <v>0.91440909746974486</v>
      </c>
      <c r="H79" s="827">
        <v>2.2302108994478598E-2</v>
      </c>
      <c r="I79" s="828">
        <v>6.3288793535776586E-2</v>
      </c>
      <c r="J79" s="829">
        <v>1</v>
      </c>
      <c r="K79" s="827">
        <v>0</v>
      </c>
      <c r="L79" s="828">
        <v>0</v>
      </c>
      <c r="M79" s="829">
        <v>0.95087006217664161</v>
      </c>
      <c r="N79" s="827">
        <v>2.0622443036965258E-2</v>
      </c>
      <c r="O79" s="828">
        <v>2.850749478639315E-2</v>
      </c>
      <c r="P79" s="829" t="s">
        <v>114</v>
      </c>
      <c r="Q79" s="827" t="s">
        <v>114</v>
      </c>
      <c r="R79" s="828" t="s">
        <v>114</v>
      </c>
      <c r="S79" s="829" t="s">
        <v>114</v>
      </c>
      <c r="T79" s="827" t="s">
        <v>114</v>
      </c>
      <c r="U79" s="828" t="s">
        <v>114</v>
      </c>
      <c r="V79" s="829" t="s">
        <v>114</v>
      </c>
      <c r="W79" s="827" t="s">
        <v>114</v>
      </c>
      <c r="X79" s="828" t="s">
        <v>114</v>
      </c>
      <c r="Y79" s="829" t="s">
        <v>114</v>
      </c>
      <c r="Z79" s="827" t="s">
        <v>114</v>
      </c>
      <c r="AA79" s="828" t="s">
        <v>114</v>
      </c>
      <c r="AB79" s="829">
        <v>0.92282285665380281</v>
      </c>
      <c r="AC79" s="827">
        <v>3.0563277083349709E-2</v>
      </c>
      <c r="AD79" s="828">
        <v>4.6613866262847505E-2</v>
      </c>
      <c r="AE79" s="829">
        <v>0.73766450885166746</v>
      </c>
      <c r="AF79" s="827">
        <v>1.9941567133650862E-2</v>
      </c>
      <c r="AG79" s="828">
        <v>0.24239392401468163</v>
      </c>
      <c r="AH79" s="829">
        <v>0.74119108537016776</v>
      </c>
      <c r="AI79" s="827">
        <v>2.0024186980165032E-2</v>
      </c>
      <c r="AJ79" s="828">
        <v>0.23878472764966721</v>
      </c>
      <c r="AK79" s="829">
        <v>0.97799030763754069</v>
      </c>
      <c r="AL79" s="827">
        <v>8.63464160891852E-3</v>
      </c>
      <c r="AM79" s="828">
        <v>1.3375050753540806E-2</v>
      </c>
      <c r="AN79" s="829">
        <v>0.93017081780063238</v>
      </c>
      <c r="AO79" s="827">
        <v>2.9936334261628308E-2</v>
      </c>
      <c r="AP79" s="828">
        <v>3.9892847937739277E-2</v>
      </c>
    </row>
    <row r="80" spans="1:42" x14ac:dyDescent="0.25">
      <c r="A80" s="58"/>
      <c r="B80" s="951"/>
      <c r="C80" s="670" t="s">
        <v>20</v>
      </c>
      <c r="D80" s="830">
        <v>0.35012333505728516</v>
      </c>
      <c r="E80" s="830">
        <v>0.41970493034106854</v>
      </c>
      <c r="F80" s="831">
        <v>0.23017173460164631</v>
      </c>
      <c r="G80" s="832">
        <v>0.65445103783986924</v>
      </c>
      <c r="H80" s="830">
        <v>6.5126754644321244E-2</v>
      </c>
      <c r="I80" s="831">
        <v>0.28042220751580954</v>
      </c>
      <c r="J80" s="832">
        <v>0.40471758020483373</v>
      </c>
      <c r="K80" s="830">
        <v>0</v>
      </c>
      <c r="L80" s="831">
        <v>0.59528241979516627</v>
      </c>
      <c r="M80" s="832">
        <v>0.58266457385868176</v>
      </c>
      <c r="N80" s="830">
        <v>0.20580593230571095</v>
      </c>
      <c r="O80" s="831">
        <v>0.21152949383560726</v>
      </c>
      <c r="P80" s="832">
        <v>1</v>
      </c>
      <c r="Q80" s="830">
        <v>0</v>
      </c>
      <c r="R80" s="831">
        <v>0</v>
      </c>
      <c r="S80" s="832" t="s">
        <v>114</v>
      </c>
      <c r="T80" s="830" t="s">
        <v>114</v>
      </c>
      <c r="U80" s="831" t="s">
        <v>114</v>
      </c>
      <c r="V80" s="832" t="s">
        <v>114</v>
      </c>
      <c r="W80" s="830" t="s">
        <v>114</v>
      </c>
      <c r="X80" s="831" t="s">
        <v>114</v>
      </c>
      <c r="Y80" s="832">
        <v>0</v>
      </c>
      <c r="Z80" s="830">
        <v>0</v>
      </c>
      <c r="AA80" s="831">
        <v>1</v>
      </c>
      <c r="AB80" s="832">
        <v>0.55992367025370648</v>
      </c>
      <c r="AC80" s="830">
        <v>0.11912788547121762</v>
      </c>
      <c r="AD80" s="831">
        <v>0.32094844427507585</v>
      </c>
      <c r="AE80" s="832">
        <v>0.70672171235826176</v>
      </c>
      <c r="AF80" s="830">
        <v>5.9474626015787256E-2</v>
      </c>
      <c r="AG80" s="831">
        <v>0.23380366162595095</v>
      </c>
      <c r="AH80" s="832">
        <v>0.1401385431212836</v>
      </c>
      <c r="AI80" s="830">
        <v>2.1239575629115787E-2</v>
      </c>
      <c r="AJ80" s="831">
        <v>0.83862188124960058</v>
      </c>
      <c r="AK80" s="832">
        <v>0.53573840651990767</v>
      </c>
      <c r="AL80" s="830">
        <v>1.3361822513347938E-2</v>
      </c>
      <c r="AM80" s="831">
        <v>0.45089977096674438</v>
      </c>
      <c r="AN80" s="832">
        <v>0.71854797479660737</v>
      </c>
      <c r="AO80" s="830">
        <v>6.1272792996134209E-2</v>
      </c>
      <c r="AP80" s="831">
        <v>0.22017923220725844</v>
      </c>
    </row>
    <row r="81" spans="1:42" x14ac:dyDescent="0.25">
      <c r="A81" s="58"/>
      <c r="B81" s="951"/>
      <c r="C81" s="669" t="s">
        <v>21</v>
      </c>
      <c r="D81" s="827">
        <v>0</v>
      </c>
      <c r="E81" s="827">
        <v>0</v>
      </c>
      <c r="F81" s="828">
        <v>1</v>
      </c>
      <c r="G81" s="829">
        <v>0.77310762471969463</v>
      </c>
      <c r="H81" s="827">
        <v>7.4048304733406567E-2</v>
      </c>
      <c r="I81" s="828">
        <v>0.15284407054689877</v>
      </c>
      <c r="J81" s="829">
        <v>0</v>
      </c>
      <c r="K81" s="827">
        <v>0.24919047276390588</v>
      </c>
      <c r="L81" s="828">
        <v>0.75080952723609418</v>
      </c>
      <c r="M81" s="829">
        <v>0.66589172172208533</v>
      </c>
      <c r="N81" s="827">
        <v>0.28968853387667304</v>
      </c>
      <c r="O81" s="828">
        <v>4.4419744401241648E-2</v>
      </c>
      <c r="P81" s="829" t="s">
        <v>114</v>
      </c>
      <c r="Q81" s="827" t="s">
        <v>114</v>
      </c>
      <c r="R81" s="828" t="s">
        <v>114</v>
      </c>
      <c r="S81" s="829" t="s">
        <v>114</v>
      </c>
      <c r="T81" s="827" t="s">
        <v>114</v>
      </c>
      <c r="U81" s="828" t="s">
        <v>114</v>
      </c>
      <c r="V81" s="829" t="s">
        <v>114</v>
      </c>
      <c r="W81" s="827" t="s">
        <v>114</v>
      </c>
      <c r="X81" s="828" t="s">
        <v>114</v>
      </c>
      <c r="Y81" s="829">
        <v>0</v>
      </c>
      <c r="Z81" s="827">
        <v>0.97458974851890046</v>
      </c>
      <c r="AA81" s="828">
        <v>2.5410251481099596E-2</v>
      </c>
      <c r="AB81" s="829">
        <v>0.56502587286730044</v>
      </c>
      <c r="AC81" s="827">
        <v>4.8437322513372134E-2</v>
      </c>
      <c r="AD81" s="828">
        <v>0.38653680461932743</v>
      </c>
      <c r="AE81" s="829">
        <v>0.18058518680431551</v>
      </c>
      <c r="AF81" s="827">
        <v>0.47534097371445383</v>
      </c>
      <c r="AG81" s="828">
        <v>0.34407383948123066</v>
      </c>
      <c r="AH81" s="829">
        <v>2.7678937134427272E-2</v>
      </c>
      <c r="AI81" s="827">
        <v>2.1859813026733895E-2</v>
      </c>
      <c r="AJ81" s="828">
        <v>0.95046124983883884</v>
      </c>
      <c r="AK81" s="829">
        <v>0.63506158747206154</v>
      </c>
      <c r="AL81" s="827">
        <v>1.7451223757766678E-2</v>
      </c>
      <c r="AM81" s="828">
        <v>0.34748718877017176</v>
      </c>
      <c r="AN81" s="829">
        <v>0.76667306542322378</v>
      </c>
      <c r="AO81" s="827">
        <v>9.6131418238790428E-2</v>
      </c>
      <c r="AP81" s="828">
        <v>0.13719551633798585</v>
      </c>
    </row>
    <row r="82" spans="1:42" x14ac:dyDescent="0.25">
      <c r="A82" s="58"/>
      <c r="B82" s="951"/>
      <c r="C82" s="670" t="s">
        <v>22</v>
      </c>
      <c r="D82" s="830">
        <v>0</v>
      </c>
      <c r="E82" s="830">
        <v>0</v>
      </c>
      <c r="F82" s="831">
        <v>1</v>
      </c>
      <c r="G82" s="832">
        <v>0.11483713515608539</v>
      </c>
      <c r="H82" s="830">
        <v>3.0209147759258418E-3</v>
      </c>
      <c r="I82" s="831">
        <v>0.88214195006798879</v>
      </c>
      <c r="J82" s="832">
        <v>0</v>
      </c>
      <c r="K82" s="830">
        <v>0</v>
      </c>
      <c r="L82" s="831">
        <v>1</v>
      </c>
      <c r="M82" s="832">
        <v>0.55296577622830789</v>
      </c>
      <c r="N82" s="830">
        <v>0</v>
      </c>
      <c r="O82" s="831">
        <v>0.44703422377169216</v>
      </c>
      <c r="P82" s="832" t="s">
        <v>114</v>
      </c>
      <c r="Q82" s="830" t="s">
        <v>114</v>
      </c>
      <c r="R82" s="831" t="s">
        <v>114</v>
      </c>
      <c r="S82" s="832" t="s">
        <v>114</v>
      </c>
      <c r="T82" s="830" t="s">
        <v>114</v>
      </c>
      <c r="U82" s="831" t="s">
        <v>114</v>
      </c>
      <c r="V82" s="832" t="s">
        <v>114</v>
      </c>
      <c r="W82" s="830" t="s">
        <v>114</v>
      </c>
      <c r="X82" s="831" t="s">
        <v>114</v>
      </c>
      <c r="Y82" s="832">
        <v>0</v>
      </c>
      <c r="Z82" s="830">
        <v>0</v>
      </c>
      <c r="AA82" s="831">
        <v>1</v>
      </c>
      <c r="AB82" s="832">
        <v>0.17291047878771942</v>
      </c>
      <c r="AC82" s="830">
        <v>2.8657774421870122E-3</v>
      </c>
      <c r="AD82" s="831">
        <v>0.82422374377009355</v>
      </c>
      <c r="AE82" s="832">
        <v>0</v>
      </c>
      <c r="AF82" s="830">
        <v>0</v>
      </c>
      <c r="AG82" s="831">
        <v>1</v>
      </c>
      <c r="AH82" s="832">
        <v>0</v>
      </c>
      <c r="AI82" s="830">
        <v>7.6475851197362428E-3</v>
      </c>
      <c r="AJ82" s="831">
        <v>0.99235241488026371</v>
      </c>
      <c r="AK82" s="832">
        <v>0.18128811104303427</v>
      </c>
      <c r="AL82" s="830">
        <v>5.3156591650343754E-3</v>
      </c>
      <c r="AM82" s="831">
        <v>0.81339622979193138</v>
      </c>
      <c r="AN82" s="832">
        <v>0.28206444748022014</v>
      </c>
      <c r="AO82" s="830">
        <v>3.1223776768539983E-2</v>
      </c>
      <c r="AP82" s="831">
        <v>0.68671177575123987</v>
      </c>
    </row>
    <row r="83" spans="1:42" x14ac:dyDescent="0.25">
      <c r="A83" s="58"/>
      <c r="B83" s="951"/>
      <c r="C83" s="669" t="s">
        <v>23</v>
      </c>
      <c r="D83" s="827">
        <v>0.92335112678862308</v>
      </c>
      <c r="E83" s="827">
        <v>6.6513635138460814E-2</v>
      </c>
      <c r="F83" s="828">
        <v>1.0135238072916056E-2</v>
      </c>
      <c r="G83" s="829">
        <v>0.17620889540806933</v>
      </c>
      <c r="H83" s="827">
        <v>0.2359985086351864</v>
      </c>
      <c r="I83" s="828">
        <v>0.58779259595674427</v>
      </c>
      <c r="J83" s="829" t="s">
        <v>114</v>
      </c>
      <c r="K83" s="827" t="s">
        <v>114</v>
      </c>
      <c r="L83" s="828" t="s">
        <v>114</v>
      </c>
      <c r="M83" s="829">
        <v>0.83057703627412116</v>
      </c>
      <c r="N83" s="827">
        <v>0.10233578709841805</v>
      </c>
      <c r="O83" s="828">
        <v>6.7087176627460804E-2</v>
      </c>
      <c r="P83" s="829" t="s">
        <v>114</v>
      </c>
      <c r="Q83" s="827" t="s">
        <v>114</v>
      </c>
      <c r="R83" s="828" t="s">
        <v>114</v>
      </c>
      <c r="S83" s="829" t="s">
        <v>114</v>
      </c>
      <c r="T83" s="827" t="s">
        <v>114</v>
      </c>
      <c r="U83" s="828" t="s">
        <v>114</v>
      </c>
      <c r="V83" s="829" t="s">
        <v>114</v>
      </c>
      <c r="W83" s="827" t="s">
        <v>114</v>
      </c>
      <c r="X83" s="828" t="s">
        <v>114</v>
      </c>
      <c r="Y83" s="829">
        <v>0.99609853537690907</v>
      </c>
      <c r="Z83" s="827">
        <v>2.5629769780125045E-3</v>
      </c>
      <c r="AA83" s="828">
        <v>1.338487645078449E-3</v>
      </c>
      <c r="AB83" s="829">
        <v>0.64565728801359923</v>
      </c>
      <c r="AC83" s="827">
        <v>0.16008325356879258</v>
      </c>
      <c r="AD83" s="828">
        <v>0.19425945841760825</v>
      </c>
      <c r="AE83" s="829">
        <v>0.81677569113535842</v>
      </c>
      <c r="AF83" s="827">
        <v>9.2735477073022682E-2</v>
      </c>
      <c r="AG83" s="828">
        <v>9.0488831791618943E-2</v>
      </c>
      <c r="AH83" s="829">
        <v>0.90260467379219189</v>
      </c>
      <c r="AI83" s="827">
        <v>3.3529922739015512E-2</v>
      </c>
      <c r="AJ83" s="828">
        <v>6.3865403468792561E-2</v>
      </c>
      <c r="AK83" s="829">
        <v>9.2038741195182919E-2</v>
      </c>
      <c r="AL83" s="827">
        <v>0.24990059077482391</v>
      </c>
      <c r="AM83" s="828">
        <v>0.65806066802999319</v>
      </c>
      <c r="AN83" s="829">
        <v>0.69840317773768634</v>
      </c>
      <c r="AO83" s="827">
        <v>0.1424763009084106</v>
      </c>
      <c r="AP83" s="828">
        <v>0.15912052135390309</v>
      </c>
    </row>
    <row r="84" spans="1:42" ht="15.75" thickBot="1" x14ac:dyDescent="0.3">
      <c r="A84" s="58"/>
      <c r="B84" s="949"/>
      <c r="C84" s="671" t="s">
        <v>24</v>
      </c>
      <c r="D84" s="833">
        <v>0.88202786024206437</v>
      </c>
      <c r="E84" s="833">
        <v>0.11797213975793561</v>
      </c>
      <c r="F84" s="834">
        <v>0</v>
      </c>
      <c r="G84" s="835">
        <v>0</v>
      </c>
      <c r="H84" s="833">
        <v>0</v>
      </c>
      <c r="I84" s="834">
        <v>1</v>
      </c>
      <c r="J84" s="835" t="s">
        <v>114</v>
      </c>
      <c r="K84" s="833" t="s">
        <v>114</v>
      </c>
      <c r="L84" s="834" t="s">
        <v>114</v>
      </c>
      <c r="M84" s="835" t="s">
        <v>114</v>
      </c>
      <c r="N84" s="833" t="s">
        <v>114</v>
      </c>
      <c r="O84" s="834" t="s">
        <v>114</v>
      </c>
      <c r="P84" s="835" t="s">
        <v>114</v>
      </c>
      <c r="Q84" s="833" t="s">
        <v>114</v>
      </c>
      <c r="R84" s="834" t="s">
        <v>114</v>
      </c>
      <c r="S84" s="835" t="s">
        <v>114</v>
      </c>
      <c r="T84" s="833" t="s">
        <v>114</v>
      </c>
      <c r="U84" s="834" t="s">
        <v>114</v>
      </c>
      <c r="V84" s="835" t="s">
        <v>114</v>
      </c>
      <c r="W84" s="833" t="s">
        <v>114</v>
      </c>
      <c r="X84" s="834" t="s">
        <v>114</v>
      </c>
      <c r="Y84" s="835" t="s">
        <v>114</v>
      </c>
      <c r="Z84" s="833" t="s">
        <v>114</v>
      </c>
      <c r="AA84" s="834" t="s">
        <v>114</v>
      </c>
      <c r="AB84" s="835">
        <v>1</v>
      </c>
      <c r="AC84" s="833">
        <v>0</v>
      </c>
      <c r="AD84" s="834">
        <v>0</v>
      </c>
      <c r="AE84" s="835">
        <v>1</v>
      </c>
      <c r="AF84" s="833">
        <v>0</v>
      </c>
      <c r="AG84" s="834">
        <v>0</v>
      </c>
      <c r="AH84" s="835" t="s">
        <v>114</v>
      </c>
      <c r="AI84" s="833" t="s">
        <v>114</v>
      </c>
      <c r="AJ84" s="834" t="s">
        <v>114</v>
      </c>
      <c r="AK84" s="835" t="s">
        <v>114</v>
      </c>
      <c r="AL84" s="833" t="s">
        <v>114</v>
      </c>
      <c r="AM84" s="834" t="s">
        <v>114</v>
      </c>
      <c r="AN84" s="835">
        <v>0.52315215926375169</v>
      </c>
      <c r="AO84" s="833">
        <v>7.3008721769768387E-2</v>
      </c>
      <c r="AP84" s="834">
        <v>0.40383911896647989</v>
      </c>
    </row>
    <row r="85" spans="1:42" ht="15.75" thickBot="1" x14ac:dyDescent="0.3">
      <c r="A85" s="58"/>
      <c r="B85" s="952" t="s">
        <v>50</v>
      </c>
      <c r="C85" s="1012"/>
      <c r="D85" s="836">
        <v>0.68417900574842261</v>
      </c>
      <c r="E85" s="841">
        <v>9.9520261428142492E-2</v>
      </c>
      <c r="F85" s="842">
        <v>0.21630073282343484</v>
      </c>
      <c r="G85" s="843">
        <v>0.62671872618541113</v>
      </c>
      <c r="H85" s="841">
        <v>5.4950629700860273E-2</v>
      </c>
      <c r="I85" s="842">
        <v>0.31833064411372863</v>
      </c>
      <c r="J85" s="843">
        <v>4.8811870256253845E-2</v>
      </c>
      <c r="K85" s="841">
        <v>7.5714096749191313E-3</v>
      </c>
      <c r="L85" s="842">
        <v>0.94361672006882702</v>
      </c>
      <c r="M85" s="843">
        <v>0.6943157557925369</v>
      </c>
      <c r="N85" s="841">
        <v>0.21808859527891464</v>
      </c>
      <c r="O85" s="842">
        <v>8.7595648928548445E-2</v>
      </c>
      <c r="P85" s="843">
        <v>1</v>
      </c>
      <c r="Q85" s="841">
        <v>0</v>
      </c>
      <c r="R85" s="842">
        <v>0</v>
      </c>
      <c r="S85" s="843" t="s">
        <v>114</v>
      </c>
      <c r="T85" s="841" t="s">
        <v>114</v>
      </c>
      <c r="U85" s="842" t="s">
        <v>114</v>
      </c>
      <c r="V85" s="843" t="s">
        <v>114</v>
      </c>
      <c r="W85" s="841" t="s">
        <v>114</v>
      </c>
      <c r="X85" s="842" t="s">
        <v>114</v>
      </c>
      <c r="Y85" s="843">
        <v>0.51077884769060955</v>
      </c>
      <c r="Z85" s="841">
        <v>1.8303529442989495E-2</v>
      </c>
      <c r="AA85" s="842">
        <v>0.47091762286640093</v>
      </c>
      <c r="AB85" s="843">
        <v>0.52905848308791881</v>
      </c>
      <c r="AC85" s="841">
        <v>6.6813749348301893E-2</v>
      </c>
      <c r="AD85" s="842">
        <v>0.40412776756377933</v>
      </c>
      <c r="AE85" s="843">
        <v>0.61783544712203342</v>
      </c>
      <c r="AF85" s="841">
        <v>0.16564201257892036</v>
      </c>
      <c r="AG85" s="842">
        <v>0.21652254029904625</v>
      </c>
      <c r="AH85" s="843">
        <v>0.38028806387976655</v>
      </c>
      <c r="AI85" s="841">
        <v>2.5993817513689899E-2</v>
      </c>
      <c r="AJ85" s="842">
        <v>0.59371811860654355</v>
      </c>
      <c r="AK85" s="843">
        <v>0.41409438057551418</v>
      </c>
      <c r="AL85" s="841">
        <v>1.2603859057790115E-2</v>
      </c>
      <c r="AM85" s="842">
        <v>0.57330176036669567</v>
      </c>
      <c r="AN85" s="843">
        <v>0.58339983706378507</v>
      </c>
      <c r="AO85" s="841">
        <v>7.0465267854047275E-2</v>
      </c>
      <c r="AP85" s="839">
        <v>0.34613489508216766</v>
      </c>
    </row>
    <row r="86" spans="1:42" ht="15.75" thickBot="1" x14ac:dyDescent="0.3">
      <c r="A86" s="58"/>
      <c r="B86" s="945" t="s">
        <v>51</v>
      </c>
      <c r="C86" s="946"/>
      <c r="D86" s="844">
        <v>0.31881614532524066</v>
      </c>
      <c r="E86" s="845">
        <v>3.9727033167884965E-2</v>
      </c>
      <c r="F86" s="823">
        <v>0.64145682150687433</v>
      </c>
      <c r="G86" s="844">
        <v>0.65481924621545107</v>
      </c>
      <c r="H86" s="845">
        <v>4.5466269320789295E-2</v>
      </c>
      <c r="I86" s="823">
        <v>0.29971448446375965</v>
      </c>
      <c r="J86" s="844">
        <v>3.306851954850077E-2</v>
      </c>
      <c r="K86" s="845">
        <v>0.15991474215649318</v>
      </c>
      <c r="L86" s="823">
        <v>0.80701673829500609</v>
      </c>
      <c r="M86" s="844">
        <v>0.62834935973028805</v>
      </c>
      <c r="N86" s="845">
        <v>0.26902517626726086</v>
      </c>
      <c r="O86" s="823">
        <v>0.10262546400245104</v>
      </c>
      <c r="P86" s="844">
        <v>1</v>
      </c>
      <c r="Q86" s="845">
        <v>0</v>
      </c>
      <c r="R86" s="823">
        <v>0</v>
      </c>
      <c r="S86" s="844" t="s">
        <v>114</v>
      </c>
      <c r="T86" s="845" t="s">
        <v>114</v>
      </c>
      <c r="U86" s="823" t="s">
        <v>114</v>
      </c>
      <c r="V86" s="844" t="s">
        <v>114</v>
      </c>
      <c r="W86" s="845" t="s">
        <v>114</v>
      </c>
      <c r="X86" s="823" t="s">
        <v>114</v>
      </c>
      <c r="Y86" s="844">
        <v>0.3874999625244715</v>
      </c>
      <c r="Z86" s="845">
        <v>8.0077709255855934E-3</v>
      </c>
      <c r="AA86" s="823">
        <v>0.60449226654994292</v>
      </c>
      <c r="AB86" s="844">
        <v>0.65805799311771263</v>
      </c>
      <c r="AC86" s="845">
        <v>7.8672553701054276E-2</v>
      </c>
      <c r="AD86" s="823">
        <v>0.26326945318123307</v>
      </c>
      <c r="AE86" s="844">
        <v>0.64042638786338391</v>
      </c>
      <c r="AF86" s="845">
        <v>0.14429443324151567</v>
      </c>
      <c r="AG86" s="823">
        <v>0.21527917889510048</v>
      </c>
      <c r="AH86" s="844">
        <v>0.42902983019408258</v>
      </c>
      <c r="AI86" s="845">
        <v>3.4443828974083164E-2</v>
      </c>
      <c r="AJ86" s="823">
        <v>0.53652634083183426</v>
      </c>
      <c r="AK86" s="844">
        <v>0.576846596128059</v>
      </c>
      <c r="AL86" s="845">
        <v>2.8503434080577001E-2</v>
      </c>
      <c r="AM86" s="823">
        <v>0.39464996979136396</v>
      </c>
      <c r="AN86" s="844">
        <v>0.66266049376141756</v>
      </c>
      <c r="AO86" s="845">
        <v>7.8847811228070941E-2</v>
      </c>
      <c r="AP86" s="846">
        <v>0.25849169501051156</v>
      </c>
    </row>
  </sheetData>
  <mergeCells count="57">
    <mergeCell ref="D3:AP3"/>
    <mergeCell ref="D4:F4"/>
    <mergeCell ref="G4:I4"/>
    <mergeCell ref="J4:L4"/>
    <mergeCell ref="M4:O4"/>
    <mergeCell ref="AH4:AJ4"/>
    <mergeCell ref="AK4:AM4"/>
    <mergeCell ref="AN4:AP4"/>
    <mergeCell ref="P4:R4"/>
    <mergeCell ref="S4:U4"/>
    <mergeCell ref="V4:X4"/>
    <mergeCell ref="Y4:AA4"/>
    <mergeCell ref="AB4:AD4"/>
    <mergeCell ref="AE4:AG4"/>
    <mergeCell ref="B6:B16"/>
    <mergeCell ref="B17:C17"/>
    <mergeCell ref="B18:B26"/>
    <mergeCell ref="B27:C27"/>
    <mergeCell ref="B28:C28"/>
    <mergeCell ref="D32:AP32"/>
    <mergeCell ref="D33:F33"/>
    <mergeCell ref="G33:I33"/>
    <mergeCell ref="J33:L33"/>
    <mergeCell ref="M33:O33"/>
    <mergeCell ref="P33:R33"/>
    <mergeCell ref="S33:U33"/>
    <mergeCell ref="AN33:AP33"/>
    <mergeCell ref="V33:X33"/>
    <mergeCell ref="Y33:AA33"/>
    <mergeCell ref="AB33:AD33"/>
    <mergeCell ref="AE33:AG33"/>
    <mergeCell ref="AH33:AJ33"/>
    <mergeCell ref="AK33:AM33"/>
    <mergeCell ref="D61:AP61"/>
    <mergeCell ref="D62:F62"/>
    <mergeCell ref="G62:I62"/>
    <mergeCell ref="J62:L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AK62:AM62"/>
    <mergeCell ref="AN62:AP62"/>
    <mergeCell ref="B35:B45"/>
    <mergeCell ref="B46:C46"/>
    <mergeCell ref="B47:B55"/>
    <mergeCell ref="B56:C56"/>
    <mergeCell ref="B57:C57"/>
    <mergeCell ref="B64:B74"/>
    <mergeCell ref="B75:C75"/>
    <mergeCell ref="B76:B84"/>
    <mergeCell ref="B85:C85"/>
    <mergeCell ref="B86:C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0B3D-0EDA-494B-AB50-64E80E075D05}">
  <dimension ref="A3:L86"/>
  <sheetViews>
    <sheetView showGridLines="0" zoomScale="70" zoomScaleNormal="70" workbookViewId="0"/>
  </sheetViews>
  <sheetFormatPr baseColWidth="10" defaultRowHeight="15" x14ac:dyDescent="0.25"/>
  <cols>
    <col min="2" max="2" width="24.140625" bestFit="1" customWidth="1"/>
    <col min="3" max="3" width="21" bestFit="1" customWidth="1"/>
  </cols>
  <sheetData>
    <row r="3" spans="1:12" ht="23.25" customHeight="1" thickBot="1" x14ac:dyDescent="0.3">
      <c r="D3" s="1006" t="s">
        <v>343</v>
      </c>
      <c r="E3" s="981"/>
      <c r="F3" s="981"/>
      <c r="G3" s="981"/>
      <c r="H3" s="981"/>
      <c r="I3" s="981"/>
      <c r="J3" s="981"/>
      <c r="K3" s="981"/>
      <c r="L3" s="1007"/>
    </row>
    <row r="4" spans="1:12" ht="53.25" customHeight="1" thickBot="1" x14ac:dyDescent="0.3">
      <c r="D4" s="1013" t="s">
        <v>78</v>
      </c>
      <c r="E4" s="1014"/>
      <c r="F4" s="1016"/>
      <c r="G4" s="1013" t="s">
        <v>80</v>
      </c>
      <c r="H4" s="1014"/>
      <c r="I4" s="1016"/>
      <c r="J4" s="1013" t="s">
        <v>79</v>
      </c>
      <c r="K4" s="1014"/>
      <c r="L4" s="1015"/>
    </row>
    <row r="5" spans="1:12" ht="58.5" thickBot="1" x14ac:dyDescent="0.3">
      <c r="B5" s="2"/>
      <c r="C5" s="62"/>
      <c r="D5" s="676" t="s">
        <v>90</v>
      </c>
      <c r="E5" s="677" t="s">
        <v>91</v>
      </c>
      <c r="F5" s="684" t="s">
        <v>92</v>
      </c>
      <c r="G5" s="683" t="s">
        <v>90</v>
      </c>
      <c r="H5" s="677" t="s">
        <v>91</v>
      </c>
      <c r="I5" s="678" t="s">
        <v>92</v>
      </c>
      <c r="J5" s="683" t="s">
        <v>90</v>
      </c>
      <c r="K5" s="677" t="s">
        <v>91</v>
      </c>
      <c r="L5" s="685" t="s">
        <v>92</v>
      </c>
    </row>
    <row r="6" spans="1:12" ht="15" customHeight="1" x14ac:dyDescent="0.25">
      <c r="B6" s="950" t="s">
        <v>175</v>
      </c>
      <c r="C6" s="668" t="s">
        <v>4</v>
      </c>
      <c r="D6" s="824">
        <v>0.14285714285714285</v>
      </c>
      <c r="E6" s="824">
        <v>0</v>
      </c>
      <c r="F6" s="825">
        <v>0.8571428571428571</v>
      </c>
      <c r="G6" s="826" t="s">
        <v>114</v>
      </c>
      <c r="H6" s="824" t="s">
        <v>114</v>
      </c>
      <c r="I6" s="825" t="s">
        <v>114</v>
      </c>
      <c r="J6" s="826" t="s">
        <v>114</v>
      </c>
      <c r="K6" s="824" t="s">
        <v>114</v>
      </c>
      <c r="L6" s="825" t="s">
        <v>114</v>
      </c>
    </row>
    <row r="7" spans="1:12" x14ac:dyDescent="0.25">
      <c r="B7" s="948"/>
      <c r="C7" s="669" t="s">
        <v>5</v>
      </c>
      <c r="D7" s="827">
        <v>1</v>
      </c>
      <c r="E7" s="827">
        <v>0</v>
      </c>
      <c r="F7" s="828">
        <v>0</v>
      </c>
      <c r="G7" s="829">
        <v>0</v>
      </c>
      <c r="H7" s="827">
        <v>0</v>
      </c>
      <c r="I7" s="828">
        <v>1</v>
      </c>
      <c r="J7" s="829" t="s">
        <v>114</v>
      </c>
      <c r="K7" s="827" t="s">
        <v>114</v>
      </c>
      <c r="L7" s="828" t="s">
        <v>114</v>
      </c>
    </row>
    <row r="8" spans="1:12" x14ac:dyDescent="0.25">
      <c r="B8" s="948"/>
      <c r="C8" s="670" t="s">
        <v>6</v>
      </c>
      <c r="D8" s="830">
        <v>2.4390243902439025E-2</v>
      </c>
      <c r="E8" s="830">
        <v>2.4390243902439025E-2</v>
      </c>
      <c r="F8" s="831">
        <v>0.95121951219512191</v>
      </c>
      <c r="G8" s="832">
        <v>0</v>
      </c>
      <c r="H8" s="830">
        <v>0</v>
      </c>
      <c r="I8" s="831">
        <v>1</v>
      </c>
      <c r="J8" s="832" t="s">
        <v>114</v>
      </c>
      <c r="K8" s="830" t="s">
        <v>114</v>
      </c>
      <c r="L8" s="831" t="s">
        <v>114</v>
      </c>
    </row>
    <row r="9" spans="1:12" x14ac:dyDescent="0.25">
      <c r="B9" s="948"/>
      <c r="C9" s="669" t="s">
        <v>43</v>
      </c>
      <c r="D9" s="827" t="s">
        <v>114</v>
      </c>
      <c r="E9" s="827" t="s">
        <v>114</v>
      </c>
      <c r="F9" s="828" t="s">
        <v>114</v>
      </c>
      <c r="G9" s="829" t="s">
        <v>114</v>
      </c>
      <c r="H9" s="827" t="s">
        <v>114</v>
      </c>
      <c r="I9" s="828" t="s">
        <v>114</v>
      </c>
      <c r="J9" s="829" t="s">
        <v>114</v>
      </c>
      <c r="K9" s="827" t="s">
        <v>114</v>
      </c>
      <c r="L9" s="828" t="s">
        <v>114</v>
      </c>
    </row>
    <row r="10" spans="1:12" x14ac:dyDescent="0.25">
      <c r="B10" s="948"/>
      <c r="C10" s="670" t="s">
        <v>8</v>
      </c>
      <c r="D10" s="830" t="s">
        <v>114</v>
      </c>
      <c r="E10" s="830" t="s">
        <v>114</v>
      </c>
      <c r="F10" s="831" t="s">
        <v>114</v>
      </c>
      <c r="G10" s="832" t="s">
        <v>114</v>
      </c>
      <c r="H10" s="830" t="s">
        <v>114</v>
      </c>
      <c r="I10" s="831" t="s">
        <v>114</v>
      </c>
      <c r="J10" s="832" t="s">
        <v>114</v>
      </c>
      <c r="K10" s="830" t="s">
        <v>114</v>
      </c>
      <c r="L10" s="831" t="s">
        <v>114</v>
      </c>
    </row>
    <row r="11" spans="1:12" x14ac:dyDescent="0.25">
      <c r="B11" s="948"/>
      <c r="C11" s="669" t="s">
        <v>9</v>
      </c>
      <c r="D11" s="827">
        <v>0.18526100307062435</v>
      </c>
      <c r="E11" s="827">
        <v>6.7553735926305009E-2</v>
      </c>
      <c r="F11" s="828">
        <v>0.74718526100307059</v>
      </c>
      <c r="G11" s="829">
        <v>0.16188870151770657</v>
      </c>
      <c r="H11" s="827">
        <v>1.5177065767284991E-2</v>
      </c>
      <c r="I11" s="828">
        <v>0.82293423271500843</v>
      </c>
      <c r="J11" s="829">
        <v>0.6</v>
      </c>
      <c r="K11" s="827">
        <v>0</v>
      </c>
      <c r="L11" s="828">
        <v>0.4</v>
      </c>
    </row>
    <row r="12" spans="1:12" x14ac:dyDescent="0.25">
      <c r="B12" s="948"/>
      <c r="C12" s="670" t="s">
        <v>10</v>
      </c>
      <c r="D12" s="830">
        <v>0.5</v>
      </c>
      <c r="E12" s="830">
        <v>0.5</v>
      </c>
      <c r="F12" s="831">
        <v>0</v>
      </c>
      <c r="G12" s="832" t="s">
        <v>114</v>
      </c>
      <c r="H12" s="830" t="s">
        <v>114</v>
      </c>
      <c r="I12" s="831" t="s">
        <v>114</v>
      </c>
      <c r="J12" s="832" t="s">
        <v>114</v>
      </c>
      <c r="K12" s="830" t="s">
        <v>114</v>
      </c>
      <c r="L12" s="831" t="s">
        <v>114</v>
      </c>
    </row>
    <row r="13" spans="1:12" x14ac:dyDescent="0.25">
      <c r="B13" s="948"/>
      <c r="C13" s="669" t="s">
        <v>11</v>
      </c>
      <c r="D13" s="827">
        <v>1</v>
      </c>
      <c r="E13" s="827">
        <v>0</v>
      </c>
      <c r="F13" s="828">
        <v>0</v>
      </c>
      <c r="G13" s="829" t="s">
        <v>114</v>
      </c>
      <c r="H13" s="827" t="s">
        <v>114</v>
      </c>
      <c r="I13" s="828" t="s">
        <v>114</v>
      </c>
      <c r="J13" s="829" t="s">
        <v>114</v>
      </c>
      <c r="K13" s="827" t="s">
        <v>114</v>
      </c>
      <c r="L13" s="828" t="s">
        <v>114</v>
      </c>
    </row>
    <row r="14" spans="1:12" x14ac:dyDescent="0.25">
      <c r="B14" s="948"/>
      <c r="C14" s="670" t="s">
        <v>46</v>
      </c>
      <c r="D14" s="830">
        <v>0.2386100386100386</v>
      </c>
      <c r="E14" s="830">
        <v>0.12818532818532818</v>
      </c>
      <c r="F14" s="831">
        <v>0.63320463320463316</v>
      </c>
      <c r="G14" s="832">
        <v>0.16691729323308271</v>
      </c>
      <c r="H14" s="830">
        <v>7.5187969924812026E-2</v>
      </c>
      <c r="I14" s="831">
        <v>0.75789473684210529</v>
      </c>
      <c r="J14" s="832">
        <v>5.9701492537313432E-2</v>
      </c>
      <c r="K14" s="830">
        <v>1.4925373134328358E-2</v>
      </c>
      <c r="L14" s="831">
        <v>0.92537313432835822</v>
      </c>
    </row>
    <row r="15" spans="1:12" x14ac:dyDescent="0.25">
      <c r="A15" s="58"/>
      <c r="B15" s="951"/>
      <c r="C15" s="669" t="s">
        <v>13</v>
      </c>
      <c r="D15" s="827">
        <v>0.28659793814432988</v>
      </c>
      <c r="E15" s="827">
        <v>0.1</v>
      </c>
      <c r="F15" s="828">
        <v>0.61340206185567014</v>
      </c>
      <c r="G15" s="829">
        <v>0.20676691729323307</v>
      </c>
      <c r="H15" s="827">
        <v>8.2706766917293228E-2</v>
      </c>
      <c r="I15" s="828">
        <v>0.71052631578947367</v>
      </c>
      <c r="J15" s="829">
        <v>0.55555555555555558</v>
      </c>
      <c r="K15" s="827">
        <v>0</v>
      </c>
      <c r="L15" s="828">
        <v>0.44444444444444442</v>
      </c>
    </row>
    <row r="16" spans="1:12" ht="15.75" thickBot="1" x14ac:dyDescent="0.3">
      <c r="A16" s="58"/>
      <c r="B16" s="949"/>
      <c r="C16" s="671" t="s">
        <v>14</v>
      </c>
      <c r="D16" s="833">
        <v>0</v>
      </c>
      <c r="E16" s="833">
        <v>0</v>
      </c>
      <c r="F16" s="834">
        <v>1</v>
      </c>
      <c r="G16" s="835" t="s">
        <v>114</v>
      </c>
      <c r="H16" s="833" t="s">
        <v>114</v>
      </c>
      <c r="I16" s="834" t="s">
        <v>114</v>
      </c>
      <c r="J16" s="835" t="s">
        <v>114</v>
      </c>
      <c r="K16" s="833" t="s">
        <v>114</v>
      </c>
      <c r="L16" s="834" t="s">
        <v>114</v>
      </c>
    </row>
    <row r="17" spans="1:12" ht="15.75" thickBot="1" x14ac:dyDescent="0.3">
      <c r="A17" s="58"/>
      <c r="B17" s="952" t="s">
        <v>175</v>
      </c>
      <c r="C17" s="1012"/>
      <c r="D17" s="836">
        <v>0.20824102791315907</v>
      </c>
      <c r="E17" s="837">
        <v>9.9246787771377937E-2</v>
      </c>
      <c r="F17" s="838">
        <v>0.69251218431546302</v>
      </c>
      <c r="G17" s="836">
        <v>0.15397999130056547</v>
      </c>
      <c r="H17" s="837">
        <v>6.4375815571987821E-2</v>
      </c>
      <c r="I17" s="838">
        <v>0.78164419312744671</v>
      </c>
      <c r="J17" s="836">
        <v>0.12820512820512819</v>
      </c>
      <c r="K17" s="837">
        <v>1.282051282051282E-2</v>
      </c>
      <c r="L17" s="839">
        <v>0.85897435897435892</v>
      </c>
    </row>
    <row r="18" spans="1:12" ht="15" customHeight="1" x14ac:dyDescent="0.25">
      <c r="A18" s="58"/>
      <c r="B18" s="947" t="s">
        <v>47</v>
      </c>
      <c r="C18" s="672" t="s">
        <v>16</v>
      </c>
      <c r="D18" s="824">
        <v>0.15612304120719675</v>
      </c>
      <c r="E18" s="824">
        <v>0.14683691236215901</v>
      </c>
      <c r="F18" s="825">
        <v>0.69704004643064421</v>
      </c>
      <c r="G18" s="840">
        <v>0.13298073290517567</v>
      </c>
      <c r="H18" s="824">
        <v>9.0668681526256137E-2</v>
      </c>
      <c r="I18" s="825">
        <v>0.77635058556856817</v>
      </c>
      <c r="J18" s="840">
        <v>2.3809523809523808E-2</v>
      </c>
      <c r="K18" s="824">
        <v>4.7619047619047616E-2</v>
      </c>
      <c r="L18" s="825">
        <v>0.9285714285714286</v>
      </c>
    </row>
    <row r="19" spans="1:12" x14ac:dyDescent="0.25">
      <c r="A19" s="58"/>
      <c r="B19" s="951"/>
      <c r="C19" s="669" t="s">
        <v>17</v>
      </c>
      <c r="D19" s="827">
        <v>0.15631848064280496</v>
      </c>
      <c r="E19" s="827">
        <v>0.18553688823959094</v>
      </c>
      <c r="F19" s="828">
        <v>0.65814463111760413</v>
      </c>
      <c r="G19" s="829">
        <v>0.43712574850299402</v>
      </c>
      <c r="H19" s="827">
        <v>0.11976047904191617</v>
      </c>
      <c r="I19" s="828">
        <v>0.44311377245508982</v>
      </c>
      <c r="J19" s="829">
        <v>0</v>
      </c>
      <c r="K19" s="827">
        <v>0</v>
      </c>
      <c r="L19" s="828">
        <v>1</v>
      </c>
    </row>
    <row r="20" spans="1:12" x14ac:dyDescent="0.25">
      <c r="A20" s="58"/>
      <c r="B20" s="951"/>
      <c r="C20" s="670" t="s">
        <v>49</v>
      </c>
      <c r="D20" s="830">
        <v>0.22388059701492538</v>
      </c>
      <c r="E20" s="830">
        <v>8.9552238805970144E-2</v>
      </c>
      <c r="F20" s="831">
        <v>0.68656716417910446</v>
      </c>
      <c r="G20" s="832">
        <v>0.25</v>
      </c>
      <c r="H20" s="830">
        <v>0</v>
      </c>
      <c r="I20" s="831">
        <v>0.75</v>
      </c>
      <c r="J20" s="832" t="s">
        <v>114</v>
      </c>
      <c r="K20" s="830" t="s">
        <v>114</v>
      </c>
      <c r="L20" s="831" t="s">
        <v>114</v>
      </c>
    </row>
    <row r="21" spans="1:12" x14ac:dyDescent="0.25">
      <c r="A21" s="58"/>
      <c r="B21" s="951"/>
      <c r="C21" s="669" t="s">
        <v>19</v>
      </c>
      <c r="D21" s="827">
        <v>0.34188034188034189</v>
      </c>
      <c r="E21" s="827">
        <v>0.21367521367521367</v>
      </c>
      <c r="F21" s="828">
        <v>0.44444444444444442</v>
      </c>
      <c r="G21" s="829">
        <v>0.34027777777777779</v>
      </c>
      <c r="H21" s="827">
        <v>0.13194444444444445</v>
      </c>
      <c r="I21" s="828">
        <v>0.52777777777777779</v>
      </c>
      <c r="J21" s="829">
        <v>0.14285714285714285</v>
      </c>
      <c r="K21" s="827">
        <v>0.14285714285714285</v>
      </c>
      <c r="L21" s="828">
        <v>0.7142857142857143</v>
      </c>
    </row>
    <row r="22" spans="1:12" x14ac:dyDescent="0.25">
      <c r="A22" s="58"/>
      <c r="B22" s="951"/>
      <c r="C22" s="670" t="s">
        <v>20</v>
      </c>
      <c r="D22" s="830">
        <v>0.34839769926047659</v>
      </c>
      <c r="E22" s="830">
        <v>0.1076417419884963</v>
      </c>
      <c r="F22" s="831">
        <v>0.54396055875102711</v>
      </c>
      <c r="G22" s="832">
        <v>0.1970469798657718</v>
      </c>
      <c r="H22" s="830">
        <v>8.2684563758389257E-2</v>
      </c>
      <c r="I22" s="831">
        <v>0.72026845637583892</v>
      </c>
      <c r="J22" s="832">
        <v>0.16091954022988506</v>
      </c>
      <c r="K22" s="830">
        <v>6.8965517241379309E-2</v>
      </c>
      <c r="L22" s="831">
        <v>0.77011494252873558</v>
      </c>
    </row>
    <row r="23" spans="1:12" x14ac:dyDescent="0.25">
      <c r="A23" s="58"/>
      <c r="B23" s="951"/>
      <c r="C23" s="669" t="s">
        <v>21</v>
      </c>
      <c r="D23" s="827">
        <v>0.17186024551463644</v>
      </c>
      <c r="E23" s="827">
        <v>9.3484419263456089E-2</v>
      </c>
      <c r="F23" s="828">
        <v>0.73465533522190751</v>
      </c>
      <c r="G23" s="829">
        <v>8.5164835164835168E-2</v>
      </c>
      <c r="H23" s="827">
        <v>8.2417582417582416E-2</v>
      </c>
      <c r="I23" s="828">
        <v>0.83241758241758246</v>
      </c>
      <c r="J23" s="829">
        <v>6.8965517241379309E-2</v>
      </c>
      <c r="K23" s="827">
        <v>0.10344827586206896</v>
      </c>
      <c r="L23" s="828">
        <v>0.82758620689655171</v>
      </c>
    </row>
    <row r="24" spans="1:12" x14ac:dyDescent="0.25">
      <c r="A24" s="58"/>
      <c r="B24" s="951"/>
      <c r="C24" s="670" t="s">
        <v>22</v>
      </c>
      <c r="D24" s="830">
        <v>0.13239875389408098</v>
      </c>
      <c r="E24" s="830">
        <v>7.9439252336448593E-2</v>
      </c>
      <c r="F24" s="831">
        <v>0.78816199376947038</v>
      </c>
      <c r="G24" s="832">
        <v>5.2583025830258305E-2</v>
      </c>
      <c r="H24" s="830">
        <v>3.2287822878228782E-2</v>
      </c>
      <c r="I24" s="831">
        <v>0.91512915129151295</v>
      </c>
      <c r="J24" s="832">
        <v>4.7619047619047616E-2</v>
      </c>
      <c r="K24" s="830">
        <v>0</v>
      </c>
      <c r="L24" s="831">
        <v>0.95238095238095233</v>
      </c>
    </row>
    <row r="25" spans="1:12" x14ac:dyDescent="0.25">
      <c r="A25" s="58"/>
      <c r="B25" s="951"/>
      <c r="C25" s="669" t="s">
        <v>23</v>
      </c>
      <c r="D25" s="827">
        <v>0.51648351648351654</v>
      </c>
      <c r="E25" s="827">
        <v>0.16361416361416362</v>
      </c>
      <c r="F25" s="828">
        <v>0.31990231990231988</v>
      </c>
      <c r="G25" s="829">
        <v>0.25170731707317073</v>
      </c>
      <c r="H25" s="827">
        <v>0.15707317073170732</v>
      </c>
      <c r="I25" s="828">
        <v>0.59121951219512192</v>
      </c>
      <c r="J25" s="829">
        <v>0</v>
      </c>
      <c r="K25" s="827">
        <v>0</v>
      </c>
      <c r="L25" s="828">
        <v>1</v>
      </c>
    </row>
    <row r="26" spans="1:12" ht="15.75" thickBot="1" x14ac:dyDescent="0.3">
      <c r="A26" s="58"/>
      <c r="B26" s="949"/>
      <c r="C26" s="671" t="s">
        <v>24</v>
      </c>
      <c r="D26" s="833">
        <v>0.6</v>
      </c>
      <c r="E26" s="833">
        <v>0.1</v>
      </c>
      <c r="F26" s="834">
        <v>0.3</v>
      </c>
      <c r="G26" s="835">
        <v>0.4</v>
      </c>
      <c r="H26" s="833">
        <v>0.4</v>
      </c>
      <c r="I26" s="834">
        <v>0.2</v>
      </c>
      <c r="J26" s="835" t="s">
        <v>114</v>
      </c>
      <c r="K26" s="833" t="s">
        <v>114</v>
      </c>
      <c r="L26" s="834" t="s">
        <v>114</v>
      </c>
    </row>
    <row r="27" spans="1:12" ht="15.75" thickBot="1" x14ac:dyDescent="0.3">
      <c r="A27" s="58"/>
      <c r="B27" s="952" t="s">
        <v>50</v>
      </c>
      <c r="C27" s="1012"/>
      <c r="D27" s="836">
        <v>0.2466197944835046</v>
      </c>
      <c r="E27" s="841">
        <v>0.12466197944835046</v>
      </c>
      <c r="F27" s="842">
        <v>0.62871822606814498</v>
      </c>
      <c r="G27" s="843">
        <v>0.16792665272639537</v>
      </c>
      <c r="H27" s="841">
        <v>8.5732668489625227E-2</v>
      </c>
      <c r="I27" s="842">
        <v>0.74634067878397936</v>
      </c>
      <c r="J27" s="843">
        <v>0.112</v>
      </c>
      <c r="K27" s="841">
        <v>6.4000000000000001E-2</v>
      </c>
      <c r="L27" s="847">
        <v>0.82399999999999995</v>
      </c>
    </row>
    <row r="28" spans="1:12" ht="15.75" thickBot="1" x14ac:dyDescent="0.3">
      <c r="A28" s="58"/>
      <c r="B28" s="945" t="s">
        <v>51</v>
      </c>
      <c r="C28" s="946"/>
      <c r="D28" s="844">
        <v>0.22677475898334795</v>
      </c>
      <c r="E28" s="845">
        <v>0.1194127957931639</v>
      </c>
      <c r="F28" s="823">
        <v>0.65381244522348814</v>
      </c>
      <c r="G28" s="844">
        <v>0.16310236669518108</v>
      </c>
      <c r="H28" s="845">
        <v>8.2121471343028232E-2</v>
      </c>
      <c r="I28" s="823">
        <v>0.75477616196179076</v>
      </c>
      <c r="J28" s="844">
        <v>9.6045197740112997E-2</v>
      </c>
      <c r="K28" s="845">
        <v>4.519774011299435E-2</v>
      </c>
      <c r="L28" s="848">
        <v>0.85875706214689262</v>
      </c>
    </row>
    <row r="32" spans="1:12" ht="23.25" customHeight="1" thickBot="1" x14ac:dyDescent="0.3">
      <c r="D32" s="1006" t="s">
        <v>33</v>
      </c>
      <c r="E32" s="981"/>
      <c r="F32" s="981"/>
      <c r="G32" s="981"/>
      <c r="H32" s="981"/>
      <c r="I32" s="981"/>
      <c r="J32" s="981"/>
      <c r="K32" s="981"/>
      <c r="L32" s="1007"/>
    </row>
    <row r="33" spans="1:12" ht="53.25" customHeight="1" thickBot="1" x14ac:dyDescent="0.3">
      <c r="D33" s="1013" t="s">
        <v>78</v>
      </c>
      <c r="E33" s="1014"/>
      <c r="F33" s="1016"/>
      <c r="G33" s="1013" t="s">
        <v>80</v>
      </c>
      <c r="H33" s="1014"/>
      <c r="I33" s="1016"/>
      <c r="J33" s="1013" t="s">
        <v>79</v>
      </c>
      <c r="K33" s="1014"/>
      <c r="L33" s="1015"/>
    </row>
    <row r="34" spans="1:12" ht="58.5" thickBot="1" x14ac:dyDescent="0.3">
      <c r="B34" s="2"/>
      <c r="C34" s="62"/>
      <c r="D34" s="676" t="s">
        <v>90</v>
      </c>
      <c r="E34" s="677" t="s">
        <v>91</v>
      </c>
      <c r="F34" s="684" t="s">
        <v>92</v>
      </c>
      <c r="G34" s="683" t="s">
        <v>90</v>
      </c>
      <c r="H34" s="677" t="s">
        <v>91</v>
      </c>
      <c r="I34" s="678" t="s">
        <v>92</v>
      </c>
      <c r="J34" s="683" t="s">
        <v>90</v>
      </c>
      <c r="K34" s="677" t="s">
        <v>91</v>
      </c>
      <c r="L34" s="685" t="s">
        <v>92</v>
      </c>
    </row>
    <row r="35" spans="1:12" ht="15" customHeight="1" x14ac:dyDescent="0.25">
      <c r="B35" s="950" t="s">
        <v>175</v>
      </c>
      <c r="C35" s="668" t="s">
        <v>4</v>
      </c>
      <c r="D35" s="824">
        <v>0.14285714285714285</v>
      </c>
      <c r="E35" s="824">
        <v>0</v>
      </c>
      <c r="F35" s="825">
        <v>0.8571428571428571</v>
      </c>
      <c r="G35" s="826" t="s">
        <v>114</v>
      </c>
      <c r="H35" s="824" t="s">
        <v>114</v>
      </c>
      <c r="I35" s="825" t="s">
        <v>114</v>
      </c>
      <c r="J35" s="826" t="s">
        <v>114</v>
      </c>
      <c r="K35" s="824" t="s">
        <v>114</v>
      </c>
      <c r="L35" s="825" t="s">
        <v>114</v>
      </c>
    </row>
    <row r="36" spans="1:12" ht="15" customHeight="1" x14ac:dyDescent="0.25">
      <c r="B36" s="948"/>
      <c r="C36" s="669" t="s">
        <v>5</v>
      </c>
      <c r="D36" s="827">
        <v>0.87323943661971826</v>
      </c>
      <c r="E36" s="827">
        <v>0.12676056338028169</v>
      </c>
      <c r="F36" s="828">
        <v>0</v>
      </c>
      <c r="G36" s="829">
        <v>0</v>
      </c>
      <c r="H36" s="827">
        <v>0</v>
      </c>
      <c r="I36" s="828">
        <v>1</v>
      </c>
      <c r="J36" s="829" t="s">
        <v>114</v>
      </c>
      <c r="K36" s="827" t="s">
        <v>114</v>
      </c>
      <c r="L36" s="828" t="s">
        <v>114</v>
      </c>
    </row>
    <row r="37" spans="1:12" x14ac:dyDescent="0.25">
      <c r="B37" s="948"/>
      <c r="C37" s="670" t="s">
        <v>6</v>
      </c>
      <c r="D37" s="830">
        <v>0.42660550458715596</v>
      </c>
      <c r="E37" s="830">
        <v>1.3761467889908258E-2</v>
      </c>
      <c r="F37" s="831">
        <v>0.55963302752293576</v>
      </c>
      <c r="G37" s="832">
        <v>0</v>
      </c>
      <c r="H37" s="830">
        <v>0</v>
      </c>
      <c r="I37" s="831">
        <v>1</v>
      </c>
      <c r="J37" s="832" t="s">
        <v>114</v>
      </c>
      <c r="K37" s="830" t="s">
        <v>114</v>
      </c>
      <c r="L37" s="831" t="s">
        <v>114</v>
      </c>
    </row>
    <row r="38" spans="1:12" x14ac:dyDescent="0.25">
      <c r="B38" s="948"/>
      <c r="C38" s="669" t="s">
        <v>43</v>
      </c>
      <c r="D38" s="827" t="s">
        <v>114</v>
      </c>
      <c r="E38" s="827" t="s">
        <v>114</v>
      </c>
      <c r="F38" s="828" t="s">
        <v>114</v>
      </c>
      <c r="G38" s="829" t="s">
        <v>114</v>
      </c>
      <c r="H38" s="827" t="s">
        <v>114</v>
      </c>
      <c r="I38" s="828" t="s">
        <v>114</v>
      </c>
      <c r="J38" s="829" t="s">
        <v>114</v>
      </c>
      <c r="K38" s="827" t="s">
        <v>114</v>
      </c>
      <c r="L38" s="828" t="s">
        <v>114</v>
      </c>
    </row>
    <row r="39" spans="1:12" x14ac:dyDescent="0.25">
      <c r="B39" s="948"/>
      <c r="C39" s="670" t="s">
        <v>8</v>
      </c>
      <c r="D39" s="830" t="s">
        <v>114</v>
      </c>
      <c r="E39" s="830" t="s">
        <v>114</v>
      </c>
      <c r="F39" s="831" t="s">
        <v>114</v>
      </c>
      <c r="G39" s="832" t="s">
        <v>114</v>
      </c>
      <c r="H39" s="830" t="s">
        <v>114</v>
      </c>
      <c r="I39" s="831" t="s">
        <v>114</v>
      </c>
      <c r="J39" s="832" t="s">
        <v>114</v>
      </c>
      <c r="K39" s="830" t="s">
        <v>114</v>
      </c>
      <c r="L39" s="831" t="s">
        <v>114</v>
      </c>
    </row>
    <row r="40" spans="1:12" x14ac:dyDescent="0.25">
      <c r="B40" s="948"/>
      <c r="C40" s="669" t="s">
        <v>9</v>
      </c>
      <c r="D40" s="827">
        <v>0.51125222816399285</v>
      </c>
      <c r="E40" s="827">
        <v>7.2415329768270947E-2</v>
      </c>
      <c r="F40" s="828">
        <v>0.41633244206773617</v>
      </c>
      <c r="G40" s="829">
        <v>0.67448151487826868</v>
      </c>
      <c r="H40" s="827">
        <v>1.9837691614066726E-2</v>
      </c>
      <c r="I40" s="828">
        <v>0.30568079350766458</v>
      </c>
      <c r="J40" s="829">
        <v>0.7857142857142857</v>
      </c>
      <c r="K40" s="827">
        <v>0</v>
      </c>
      <c r="L40" s="828">
        <v>0.21428571428571427</v>
      </c>
    </row>
    <row r="41" spans="1:12" x14ac:dyDescent="0.25">
      <c r="B41" s="948"/>
      <c r="C41" s="670" t="s">
        <v>10</v>
      </c>
      <c r="D41" s="830">
        <v>0.5</v>
      </c>
      <c r="E41" s="830">
        <v>0.5</v>
      </c>
      <c r="F41" s="831">
        <v>0</v>
      </c>
      <c r="G41" s="832" t="s">
        <v>114</v>
      </c>
      <c r="H41" s="830" t="s">
        <v>114</v>
      </c>
      <c r="I41" s="831" t="s">
        <v>114</v>
      </c>
      <c r="J41" s="832" t="s">
        <v>114</v>
      </c>
      <c r="K41" s="830" t="s">
        <v>114</v>
      </c>
      <c r="L41" s="831" t="s">
        <v>114</v>
      </c>
    </row>
    <row r="42" spans="1:12" x14ac:dyDescent="0.25">
      <c r="B42" s="948"/>
      <c r="C42" s="669" t="s">
        <v>11</v>
      </c>
      <c r="D42" s="827">
        <v>1</v>
      </c>
      <c r="E42" s="827">
        <v>0</v>
      </c>
      <c r="F42" s="828">
        <v>0</v>
      </c>
      <c r="G42" s="829" t="s">
        <v>114</v>
      </c>
      <c r="H42" s="827" t="s">
        <v>114</v>
      </c>
      <c r="I42" s="828" t="s">
        <v>114</v>
      </c>
      <c r="J42" s="829" t="s">
        <v>114</v>
      </c>
      <c r="K42" s="827" t="s">
        <v>114</v>
      </c>
      <c r="L42" s="828" t="s">
        <v>114</v>
      </c>
    </row>
    <row r="43" spans="1:12" x14ac:dyDescent="0.25">
      <c r="B43" s="948"/>
      <c r="C43" s="670" t="s">
        <v>46</v>
      </c>
      <c r="D43" s="830">
        <v>0.74869560937192359</v>
      </c>
      <c r="E43" s="830">
        <v>9.0765898798976175E-2</v>
      </c>
      <c r="F43" s="831">
        <v>0.16053849182910021</v>
      </c>
      <c r="G43" s="832">
        <v>0.69186507936507935</v>
      </c>
      <c r="H43" s="830">
        <v>9.9631519274376412E-2</v>
      </c>
      <c r="I43" s="831">
        <v>0.20850340136054421</v>
      </c>
      <c r="J43" s="832">
        <v>0.21951219512195122</v>
      </c>
      <c r="K43" s="830">
        <v>0.11149825783972125</v>
      </c>
      <c r="L43" s="831">
        <v>0.66898954703832758</v>
      </c>
    </row>
    <row r="44" spans="1:12" x14ac:dyDescent="0.25">
      <c r="A44" s="58"/>
      <c r="B44" s="951"/>
      <c r="C44" s="669" t="s">
        <v>13</v>
      </c>
      <c r="D44" s="827">
        <v>0.68599925129686079</v>
      </c>
      <c r="E44" s="827">
        <v>0.10479170009091396</v>
      </c>
      <c r="F44" s="828">
        <v>0.20920904861222525</v>
      </c>
      <c r="G44" s="829">
        <v>0.59420487008570266</v>
      </c>
      <c r="H44" s="827">
        <v>8.114542239151136E-2</v>
      </c>
      <c r="I44" s="828">
        <v>0.32464970752278599</v>
      </c>
      <c r="J44" s="829">
        <v>0.4576271186440678</v>
      </c>
      <c r="K44" s="827">
        <v>0</v>
      </c>
      <c r="L44" s="828">
        <v>0.5423728813559322</v>
      </c>
    </row>
    <row r="45" spans="1:12" ht="15.75" thickBot="1" x14ac:dyDescent="0.3">
      <c r="A45" s="58"/>
      <c r="B45" s="949"/>
      <c r="C45" s="671" t="s">
        <v>14</v>
      </c>
      <c r="D45" s="833">
        <v>0</v>
      </c>
      <c r="E45" s="833">
        <v>0</v>
      </c>
      <c r="F45" s="834">
        <v>1</v>
      </c>
      <c r="G45" s="835" t="s">
        <v>114</v>
      </c>
      <c r="H45" s="833" t="s">
        <v>114</v>
      </c>
      <c r="I45" s="834" t="s">
        <v>114</v>
      </c>
      <c r="J45" s="835" t="s">
        <v>114</v>
      </c>
      <c r="K45" s="833" t="s">
        <v>114</v>
      </c>
      <c r="L45" s="834" t="s">
        <v>114</v>
      </c>
    </row>
    <row r="46" spans="1:12" ht="15.75" thickBot="1" x14ac:dyDescent="0.3">
      <c r="A46" s="58"/>
      <c r="B46" s="952" t="s">
        <v>175</v>
      </c>
      <c r="C46" s="1012"/>
      <c r="D46" s="836">
        <v>0.69683133646881112</v>
      </c>
      <c r="E46" s="837">
        <v>9.473949214414043E-2</v>
      </c>
      <c r="F46" s="838">
        <v>0.20842917138704842</v>
      </c>
      <c r="G46" s="836">
        <v>0.66352301490578425</v>
      </c>
      <c r="H46" s="837">
        <v>8.9509702821786816E-2</v>
      </c>
      <c r="I46" s="838">
        <v>0.24696728227242898</v>
      </c>
      <c r="J46" s="836">
        <v>0.33739837398373984</v>
      </c>
      <c r="K46" s="837">
        <v>6.5040650406504072E-2</v>
      </c>
      <c r="L46" s="839">
        <v>0.59756097560975607</v>
      </c>
    </row>
    <row r="47" spans="1:12" x14ac:dyDescent="0.25">
      <c r="A47" s="58"/>
      <c r="B47" s="947" t="s">
        <v>47</v>
      </c>
      <c r="C47" s="672" t="s">
        <v>16</v>
      </c>
      <c r="D47" s="824">
        <v>0.52863276289532568</v>
      </c>
      <c r="E47" s="824">
        <v>0.26272903186793251</v>
      </c>
      <c r="F47" s="825">
        <v>0.20863820523674184</v>
      </c>
      <c r="G47" s="840">
        <v>0.59493013860052746</v>
      </c>
      <c r="H47" s="824">
        <v>8.3020032545872841E-2</v>
      </c>
      <c r="I47" s="825">
        <v>0.32204982885359967</v>
      </c>
      <c r="J47" s="840">
        <v>6.3725490196078427E-2</v>
      </c>
      <c r="K47" s="824">
        <v>2.2058823529411766E-2</v>
      </c>
      <c r="L47" s="825">
        <v>0.91421568627450978</v>
      </c>
    </row>
    <row r="48" spans="1:12" ht="15" customHeight="1" x14ac:dyDescent="0.25">
      <c r="A48" s="58"/>
      <c r="B48" s="951"/>
      <c r="C48" s="669" t="s">
        <v>17</v>
      </c>
      <c r="D48" s="827">
        <v>0.43835381448443639</v>
      </c>
      <c r="E48" s="827">
        <v>0.10113218139854033</v>
      </c>
      <c r="F48" s="828">
        <v>0.46051400411702326</v>
      </c>
      <c r="G48" s="829">
        <v>0.90587870647794189</v>
      </c>
      <c r="H48" s="827">
        <v>4.2153114991218099E-2</v>
      </c>
      <c r="I48" s="828">
        <v>5.1968178530839966E-2</v>
      </c>
      <c r="J48" s="829">
        <v>0</v>
      </c>
      <c r="K48" s="827">
        <v>0</v>
      </c>
      <c r="L48" s="828">
        <v>1</v>
      </c>
    </row>
    <row r="49" spans="1:12" x14ac:dyDescent="0.25">
      <c r="A49" s="58"/>
      <c r="B49" s="951"/>
      <c r="C49" s="670" t="s">
        <v>49</v>
      </c>
      <c r="D49" s="830">
        <v>0.54434238683127567</v>
      </c>
      <c r="E49" s="830">
        <v>0.14712098765432099</v>
      </c>
      <c r="F49" s="831">
        <v>0.30853662551440331</v>
      </c>
      <c r="G49" s="832">
        <v>0.35483870967741937</v>
      </c>
      <c r="H49" s="830">
        <v>3.2258064516129032E-3</v>
      </c>
      <c r="I49" s="831">
        <v>0.64193548387096777</v>
      </c>
      <c r="J49" s="832" t="s">
        <v>114</v>
      </c>
      <c r="K49" s="830" t="s">
        <v>114</v>
      </c>
      <c r="L49" s="831" t="s">
        <v>114</v>
      </c>
    </row>
    <row r="50" spans="1:12" x14ac:dyDescent="0.25">
      <c r="A50" s="58"/>
      <c r="B50" s="951"/>
      <c r="C50" s="669" t="s">
        <v>19</v>
      </c>
      <c r="D50" s="827">
        <v>0.91705475141598491</v>
      </c>
      <c r="E50" s="827">
        <v>4.3423536815607303E-2</v>
      </c>
      <c r="F50" s="828">
        <v>3.9521711768407804E-2</v>
      </c>
      <c r="G50" s="829">
        <v>0.87937224710367545</v>
      </c>
      <c r="H50" s="827">
        <v>4.9746455935151944E-2</v>
      </c>
      <c r="I50" s="828">
        <v>7.0881296961172596E-2</v>
      </c>
      <c r="J50" s="829">
        <v>3.0303030303030304E-2</v>
      </c>
      <c r="K50" s="827">
        <v>0.21212121212121213</v>
      </c>
      <c r="L50" s="828">
        <v>0.75757575757575757</v>
      </c>
    </row>
    <row r="51" spans="1:12" x14ac:dyDescent="0.25">
      <c r="A51" s="58"/>
      <c r="B51" s="951"/>
      <c r="C51" s="670" t="s">
        <v>20</v>
      </c>
      <c r="D51" s="830">
        <v>0.81914229671897287</v>
      </c>
      <c r="E51" s="830">
        <v>5.5790834522111268E-2</v>
      </c>
      <c r="F51" s="831">
        <v>0.12506686875891584</v>
      </c>
      <c r="G51" s="832">
        <v>0.63706080087935679</v>
      </c>
      <c r="H51" s="830">
        <v>7.068086248546121E-2</v>
      </c>
      <c r="I51" s="831">
        <v>0.29225833663518197</v>
      </c>
      <c r="J51" s="832">
        <v>0.40360360360360359</v>
      </c>
      <c r="K51" s="830">
        <v>2.8828828828828829E-2</v>
      </c>
      <c r="L51" s="831">
        <v>0.56756756756756754</v>
      </c>
    </row>
    <row r="52" spans="1:12" x14ac:dyDescent="0.25">
      <c r="A52" s="58"/>
      <c r="B52" s="951"/>
      <c r="C52" s="669" t="s">
        <v>21</v>
      </c>
      <c r="D52" s="827">
        <v>0.79467783855075835</v>
      </c>
      <c r="E52" s="827">
        <v>8.1093137825361733E-2</v>
      </c>
      <c r="F52" s="828">
        <v>0.1242290236238799</v>
      </c>
      <c r="G52" s="829">
        <v>0.66113702877343461</v>
      </c>
      <c r="H52" s="827">
        <v>0.10832777954854973</v>
      </c>
      <c r="I52" s="828">
        <v>0.2305351916780157</v>
      </c>
      <c r="J52" s="829">
        <v>0.16666666666666666</v>
      </c>
      <c r="K52" s="827">
        <v>0.10897435897435898</v>
      </c>
      <c r="L52" s="828">
        <v>0.72435897435897434</v>
      </c>
    </row>
    <row r="53" spans="1:12" x14ac:dyDescent="0.25">
      <c r="A53" s="58"/>
      <c r="B53" s="951"/>
      <c r="C53" s="670" t="s">
        <v>22</v>
      </c>
      <c r="D53" s="830">
        <v>0.29648702295794166</v>
      </c>
      <c r="E53" s="830">
        <v>4.2432867682858318E-2</v>
      </c>
      <c r="F53" s="831">
        <v>0.66108010935920003</v>
      </c>
      <c r="G53" s="832">
        <v>0.19922331779006483</v>
      </c>
      <c r="H53" s="830">
        <v>1.2213255568869191E-2</v>
      </c>
      <c r="I53" s="831">
        <v>0.78856342664106593</v>
      </c>
      <c r="J53" s="832">
        <v>0.10256410256410256</v>
      </c>
      <c r="K53" s="830">
        <v>0</v>
      </c>
      <c r="L53" s="831">
        <v>0.89743589743589747</v>
      </c>
    </row>
    <row r="54" spans="1:12" x14ac:dyDescent="0.25">
      <c r="A54" s="58"/>
      <c r="B54" s="951"/>
      <c r="C54" s="669" t="s">
        <v>23</v>
      </c>
      <c r="D54" s="827">
        <v>0.86982196173836113</v>
      </c>
      <c r="E54" s="827">
        <v>8.2450514209886097E-2</v>
      </c>
      <c r="F54" s="828">
        <v>4.7727524051752734E-2</v>
      </c>
      <c r="G54" s="829">
        <v>0.59614600788007788</v>
      </c>
      <c r="H54" s="827">
        <v>0.14546442642996241</v>
      </c>
      <c r="I54" s="828">
        <v>0.25838956568995969</v>
      </c>
      <c r="J54" s="829">
        <v>0</v>
      </c>
      <c r="K54" s="827">
        <v>0</v>
      </c>
      <c r="L54" s="828">
        <v>1</v>
      </c>
    </row>
    <row r="55" spans="1:12" ht="15.75" thickBot="1" x14ac:dyDescent="0.3">
      <c r="A55" s="58"/>
      <c r="B55" s="949"/>
      <c r="C55" s="671" t="s">
        <v>24</v>
      </c>
      <c r="D55" s="833">
        <v>0.6</v>
      </c>
      <c r="E55" s="833">
        <v>0.13333333333333333</v>
      </c>
      <c r="F55" s="834">
        <v>0.26666666666666666</v>
      </c>
      <c r="G55" s="835">
        <v>0.42857142857142855</v>
      </c>
      <c r="H55" s="833">
        <v>0.2857142857142857</v>
      </c>
      <c r="I55" s="834">
        <v>0.2857142857142857</v>
      </c>
      <c r="J55" s="835" t="s">
        <v>114</v>
      </c>
      <c r="K55" s="833" t="s">
        <v>114</v>
      </c>
      <c r="L55" s="834" t="s">
        <v>114</v>
      </c>
    </row>
    <row r="56" spans="1:12" ht="15.75" thickBot="1" x14ac:dyDescent="0.3">
      <c r="A56" s="58"/>
      <c r="B56" s="952" t="s">
        <v>50</v>
      </c>
      <c r="C56" s="1012"/>
      <c r="D56" s="836">
        <v>0.61775830104067209</v>
      </c>
      <c r="E56" s="841">
        <v>0.11760225596593758</v>
      </c>
      <c r="F56" s="842">
        <v>0.26463944299339037</v>
      </c>
      <c r="G56" s="843">
        <v>0.57088693700896231</v>
      </c>
      <c r="H56" s="841">
        <v>7.5747515508592392E-2</v>
      </c>
      <c r="I56" s="842">
        <v>0.35336554748244525</v>
      </c>
      <c r="J56" s="843">
        <v>0.25195043597980726</v>
      </c>
      <c r="K56" s="841">
        <v>2.9830197338228545E-2</v>
      </c>
      <c r="L56" s="847">
        <v>0.71821936668196418</v>
      </c>
    </row>
    <row r="57" spans="1:12" ht="15.75" thickBot="1" x14ac:dyDescent="0.3">
      <c r="A57" s="58"/>
      <c r="B57" s="945" t="s">
        <v>51</v>
      </c>
      <c r="C57" s="946"/>
      <c r="D57" s="844">
        <v>0.62880198435974188</v>
      </c>
      <c r="E57" s="845">
        <v>0.11440914314208406</v>
      </c>
      <c r="F57" s="823">
        <v>0.256788872498174</v>
      </c>
      <c r="G57" s="844">
        <v>0.58258588192951388</v>
      </c>
      <c r="H57" s="845">
        <v>7.7485532434813084E-2</v>
      </c>
      <c r="I57" s="823">
        <v>0.33992858563567308</v>
      </c>
      <c r="J57" s="844">
        <v>0.26769000374391616</v>
      </c>
      <c r="K57" s="845">
        <v>3.6315986521901912E-2</v>
      </c>
      <c r="L57" s="848">
        <v>0.69599400973418191</v>
      </c>
    </row>
    <row r="61" spans="1:12" ht="23.25" customHeight="1" thickBot="1" x14ac:dyDescent="0.3">
      <c r="D61" s="1006" t="s">
        <v>122</v>
      </c>
      <c r="E61" s="981"/>
      <c r="F61" s="981"/>
      <c r="G61" s="981"/>
      <c r="H61" s="981"/>
      <c r="I61" s="981"/>
      <c r="J61" s="981"/>
      <c r="K61" s="981"/>
      <c r="L61" s="1007"/>
    </row>
    <row r="62" spans="1:12" ht="53.25" customHeight="1" thickBot="1" x14ac:dyDescent="0.3">
      <c r="D62" s="1013" t="s">
        <v>78</v>
      </c>
      <c r="E62" s="1014"/>
      <c r="F62" s="1016"/>
      <c r="G62" s="1013" t="s">
        <v>80</v>
      </c>
      <c r="H62" s="1014"/>
      <c r="I62" s="1016"/>
      <c r="J62" s="1013" t="s">
        <v>79</v>
      </c>
      <c r="K62" s="1014"/>
      <c r="L62" s="1015"/>
    </row>
    <row r="63" spans="1:12" ht="58.5" thickBot="1" x14ac:dyDescent="0.3">
      <c r="B63" s="2"/>
      <c r="C63" s="62"/>
      <c r="D63" s="676" t="s">
        <v>90</v>
      </c>
      <c r="E63" s="677" t="s">
        <v>91</v>
      </c>
      <c r="F63" s="684" t="s">
        <v>92</v>
      </c>
      <c r="G63" s="683" t="s">
        <v>90</v>
      </c>
      <c r="H63" s="677" t="s">
        <v>91</v>
      </c>
      <c r="I63" s="678" t="s">
        <v>92</v>
      </c>
      <c r="J63" s="683" t="s">
        <v>90</v>
      </c>
      <c r="K63" s="677" t="s">
        <v>91</v>
      </c>
      <c r="L63" s="685" t="s">
        <v>92</v>
      </c>
    </row>
    <row r="64" spans="1:12" ht="15" customHeight="1" x14ac:dyDescent="0.25">
      <c r="B64" s="950" t="s">
        <v>175</v>
      </c>
      <c r="C64" s="668" t="s">
        <v>4</v>
      </c>
      <c r="D64" s="824">
        <v>0.84491587417702996</v>
      </c>
      <c r="E64" s="824">
        <v>0</v>
      </c>
      <c r="F64" s="825">
        <v>0.15508412582297001</v>
      </c>
      <c r="G64" s="826" t="s">
        <v>114</v>
      </c>
      <c r="H64" s="824" t="s">
        <v>114</v>
      </c>
      <c r="I64" s="825" t="s">
        <v>114</v>
      </c>
      <c r="J64" s="826" t="s">
        <v>114</v>
      </c>
      <c r="K64" s="824" t="s">
        <v>114</v>
      </c>
      <c r="L64" s="825" t="s">
        <v>114</v>
      </c>
    </row>
    <row r="65" spans="1:12" x14ac:dyDescent="0.25">
      <c r="B65" s="948"/>
      <c r="C65" s="669" t="s">
        <v>5</v>
      </c>
      <c r="D65" s="827">
        <v>0.81008263921487289</v>
      </c>
      <c r="E65" s="827">
        <v>0.18991736078512714</v>
      </c>
      <c r="F65" s="828">
        <v>0</v>
      </c>
      <c r="G65" s="829">
        <v>0</v>
      </c>
      <c r="H65" s="827">
        <v>0</v>
      </c>
      <c r="I65" s="828">
        <v>1</v>
      </c>
      <c r="J65" s="829" t="s">
        <v>114</v>
      </c>
      <c r="K65" s="827" t="s">
        <v>114</v>
      </c>
      <c r="L65" s="828" t="s">
        <v>114</v>
      </c>
    </row>
    <row r="66" spans="1:12" x14ac:dyDescent="0.25">
      <c r="B66" s="948"/>
      <c r="C66" s="670" t="s">
        <v>6</v>
      </c>
      <c r="D66" s="830">
        <v>0.43033771818871741</v>
      </c>
      <c r="E66" s="830">
        <v>2.8491019478876802E-2</v>
      </c>
      <c r="F66" s="831">
        <v>0.54117126233240576</v>
      </c>
      <c r="G66" s="832">
        <v>0</v>
      </c>
      <c r="H66" s="830">
        <v>0</v>
      </c>
      <c r="I66" s="831">
        <v>1</v>
      </c>
      <c r="J66" s="832" t="s">
        <v>114</v>
      </c>
      <c r="K66" s="830" t="s">
        <v>114</v>
      </c>
      <c r="L66" s="831" t="s">
        <v>114</v>
      </c>
    </row>
    <row r="67" spans="1:12" x14ac:dyDescent="0.25">
      <c r="B67" s="948"/>
      <c r="C67" s="669" t="s">
        <v>43</v>
      </c>
      <c r="D67" s="827" t="s">
        <v>114</v>
      </c>
      <c r="E67" s="827" t="s">
        <v>114</v>
      </c>
      <c r="F67" s="828" t="s">
        <v>114</v>
      </c>
      <c r="G67" s="829" t="s">
        <v>114</v>
      </c>
      <c r="H67" s="827" t="s">
        <v>114</v>
      </c>
      <c r="I67" s="828" t="s">
        <v>114</v>
      </c>
      <c r="J67" s="829" t="s">
        <v>114</v>
      </c>
      <c r="K67" s="827" t="s">
        <v>114</v>
      </c>
      <c r="L67" s="828" t="s">
        <v>114</v>
      </c>
    </row>
    <row r="68" spans="1:12" x14ac:dyDescent="0.25">
      <c r="B68" s="948"/>
      <c r="C68" s="670" t="s">
        <v>8</v>
      </c>
      <c r="D68" s="830" t="s">
        <v>114</v>
      </c>
      <c r="E68" s="830" t="s">
        <v>114</v>
      </c>
      <c r="F68" s="831" t="s">
        <v>114</v>
      </c>
      <c r="G68" s="832" t="s">
        <v>114</v>
      </c>
      <c r="H68" s="830" t="s">
        <v>114</v>
      </c>
      <c r="I68" s="831" t="s">
        <v>114</v>
      </c>
      <c r="J68" s="832" t="s">
        <v>114</v>
      </c>
      <c r="K68" s="830" t="s">
        <v>114</v>
      </c>
      <c r="L68" s="831" t="s">
        <v>114</v>
      </c>
    </row>
    <row r="69" spans="1:12" x14ac:dyDescent="0.25">
      <c r="B69" s="948"/>
      <c r="C69" s="669" t="s">
        <v>9</v>
      </c>
      <c r="D69" s="827">
        <v>0.54598354974958485</v>
      </c>
      <c r="E69" s="827">
        <v>7.4527393110422419E-2</v>
      </c>
      <c r="F69" s="828">
        <v>0.37948905713999276</v>
      </c>
      <c r="G69" s="829">
        <v>0.72162715968891167</v>
      </c>
      <c r="H69" s="827">
        <v>1.9652586969682858E-2</v>
      </c>
      <c r="I69" s="828">
        <v>0.25872025334140547</v>
      </c>
      <c r="J69" s="829">
        <v>0.80032733224222585</v>
      </c>
      <c r="K69" s="827">
        <v>0</v>
      </c>
      <c r="L69" s="828">
        <v>0.19967266775777415</v>
      </c>
    </row>
    <row r="70" spans="1:12" x14ac:dyDescent="0.25">
      <c r="B70" s="948"/>
      <c r="C70" s="670" t="s">
        <v>10</v>
      </c>
      <c r="D70" s="830">
        <v>0.8493758589097572</v>
      </c>
      <c r="E70" s="830">
        <v>0.15062414109024277</v>
      </c>
      <c r="F70" s="831">
        <v>0</v>
      </c>
      <c r="G70" s="832" t="s">
        <v>114</v>
      </c>
      <c r="H70" s="830" t="s">
        <v>114</v>
      </c>
      <c r="I70" s="831" t="s">
        <v>114</v>
      </c>
      <c r="J70" s="832" t="s">
        <v>114</v>
      </c>
      <c r="K70" s="830" t="s">
        <v>114</v>
      </c>
      <c r="L70" s="831" t="s">
        <v>114</v>
      </c>
    </row>
    <row r="71" spans="1:12" x14ac:dyDescent="0.25">
      <c r="B71" s="948"/>
      <c r="C71" s="669" t="s">
        <v>11</v>
      </c>
      <c r="D71" s="827">
        <v>1</v>
      </c>
      <c r="E71" s="827">
        <v>0</v>
      </c>
      <c r="F71" s="828">
        <v>0</v>
      </c>
      <c r="G71" s="829" t="s">
        <v>114</v>
      </c>
      <c r="H71" s="827" t="s">
        <v>114</v>
      </c>
      <c r="I71" s="828" t="s">
        <v>114</v>
      </c>
      <c r="J71" s="829" t="s">
        <v>114</v>
      </c>
      <c r="K71" s="827" t="s">
        <v>114</v>
      </c>
      <c r="L71" s="828" t="s">
        <v>114</v>
      </c>
    </row>
    <row r="72" spans="1:12" x14ac:dyDescent="0.25">
      <c r="B72" s="948"/>
      <c r="C72" s="670" t="s">
        <v>46</v>
      </c>
      <c r="D72" s="830">
        <v>0.75815055893589922</v>
      </c>
      <c r="E72" s="830">
        <v>8.7484586306575837E-2</v>
      </c>
      <c r="F72" s="831">
        <v>0.15436485475752493</v>
      </c>
      <c r="G72" s="832">
        <v>0.71027870864285358</v>
      </c>
      <c r="H72" s="830">
        <v>8.2288544431153035E-2</v>
      </c>
      <c r="I72" s="831">
        <v>0.20743274692599337</v>
      </c>
      <c r="J72" s="832">
        <v>0.15730769230769232</v>
      </c>
      <c r="K72" s="830">
        <v>8.5384615384615378E-2</v>
      </c>
      <c r="L72" s="831">
        <v>0.75730769230769235</v>
      </c>
    </row>
    <row r="73" spans="1:12" x14ac:dyDescent="0.25">
      <c r="A73" s="58"/>
      <c r="B73" s="951"/>
      <c r="C73" s="669" t="s">
        <v>13</v>
      </c>
      <c r="D73" s="827">
        <v>0.66204822437789124</v>
      </c>
      <c r="E73" s="827">
        <v>9.2395904382801416E-2</v>
      </c>
      <c r="F73" s="828">
        <v>0.24555587123930731</v>
      </c>
      <c r="G73" s="829">
        <v>0.54088985939627299</v>
      </c>
      <c r="H73" s="827">
        <v>7.9697831214475129E-2</v>
      </c>
      <c r="I73" s="828">
        <v>0.37941230938925191</v>
      </c>
      <c r="J73" s="829">
        <v>0.40536208655107098</v>
      </c>
      <c r="K73" s="827">
        <v>0</v>
      </c>
      <c r="L73" s="828">
        <v>0.59463791344892902</v>
      </c>
    </row>
    <row r="74" spans="1:12" ht="15.75" thickBot="1" x14ac:dyDescent="0.3">
      <c r="A74" s="58"/>
      <c r="B74" s="949"/>
      <c r="C74" s="671" t="s">
        <v>14</v>
      </c>
      <c r="D74" s="833">
        <v>0</v>
      </c>
      <c r="E74" s="833">
        <v>0</v>
      </c>
      <c r="F74" s="834">
        <v>1</v>
      </c>
      <c r="G74" s="835" t="s">
        <v>114</v>
      </c>
      <c r="H74" s="833" t="s">
        <v>114</v>
      </c>
      <c r="I74" s="834" t="s">
        <v>114</v>
      </c>
      <c r="J74" s="835" t="s">
        <v>114</v>
      </c>
      <c r="K74" s="833" t="s">
        <v>114</v>
      </c>
      <c r="L74" s="834" t="s">
        <v>114</v>
      </c>
    </row>
    <row r="75" spans="1:12" ht="15.75" thickBot="1" x14ac:dyDescent="0.3">
      <c r="A75" s="58"/>
      <c r="B75" s="952" t="s">
        <v>175</v>
      </c>
      <c r="C75" s="1012"/>
      <c r="D75" s="836">
        <v>0.70774568157664453</v>
      </c>
      <c r="E75" s="837">
        <v>8.9040332857657917E-2</v>
      </c>
      <c r="F75" s="838">
        <v>0.20321398556569759</v>
      </c>
      <c r="G75" s="836">
        <v>0.66814002365605885</v>
      </c>
      <c r="H75" s="837">
        <v>7.8752779212612575E-2</v>
      </c>
      <c r="I75" s="838">
        <v>0.25310719713132857</v>
      </c>
      <c r="J75" s="836">
        <v>0.36529680365296802</v>
      </c>
      <c r="K75" s="837">
        <v>2.2036926742108397E-2</v>
      </c>
      <c r="L75" s="839">
        <v>0.61266626960492354</v>
      </c>
    </row>
    <row r="76" spans="1:12" x14ac:dyDescent="0.25">
      <c r="A76" s="58"/>
      <c r="B76" s="947" t="s">
        <v>47</v>
      </c>
      <c r="C76" s="672" t="s">
        <v>16</v>
      </c>
      <c r="D76" s="824">
        <v>0.74622995140647563</v>
      </c>
      <c r="E76" s="824">
        <v>0.10837366456079355</v>
      </c>
      <c r="F76" s="825">
        <v>0.14539638403273084</v>
      </c>
      <c r="G76" s="840">
        <v>0.68337603492115184</v>
      </c>
      <c r="H76" s="824">
        <v>7.3424137394226457E-2</v>
      </c>
      <c r="I76" s="825">
        <v>0.2431998276846217</v>
      </c>
      <c r="J76" s="840">
        <v>8.455918827508456E-2</v>
      </c>
      <c r="K76" s="824">
        <v>2.3855693348365276E-3</v>
      </c>
      <c r="L76" s="825">
        <v>0.91305524239007896</v>
      </c>
    </row>
    <row r="77" spans="1:12" x14ac:dyDescent="0.25">
      <c r="A77" s="58"/>
      <c r="B77" s="951"/>
      <c r="C77" s="669" t="s">
        <v>17</v>
      </c>
      <c r="D77" s="827">
        <v>0.59764668481815697</v>
      </c>
      <c r="E77" s="827">
        <v>0.11552364916171175</v>
      </c>
      <c r="F77" s="828">
        <v>0.28682966602013132</v>
      </c>
      <c r="G77" s="829">
        <v>0.92015175389802373</v>
      </c>
      <c r="H77" s="827">
        <v>4.5779207424630743E-2</v>
      </c>
      <c r="I77" s="828">
        <v>3.4069038677345516E-2</v>
      </c>
      <c r="J77" s="829">
        <v>0</v>
      </c>
      <c r="K77" s="827">
        <v>0</v>
      </c>
      <c r="L77" s="828">
        <v>1</v>
      </c>
    </row>
    <row r="78" spans="1:12" x14ac:dyDescent="0.25">
      <c r="A78" s="58"/>
      <c r="B78" s="951"/>
      <c r="C78" s="670" t="s">
        <v>49</v>
      </c>
      <c r="D78" s="830" t="s">
        <v>114</v>
      </c>
      <c r="E78" s="830" t="s">
        <v>114</v>
      </c>
      <c r="F78" s="831" t="s">
        <v>114</v>
      </c>
      <c r="G78" s="832" t="s">
        <v>114</v>
      </c>
      <c r="H78" s="830" t="s">
        <v>114</v>
      </c>
      <c r="I78" s="831" t="s">
        <v>114</v>
      </c>
      <c r="J78" s="832" t="s">
        <v>114</v>
      </c>
      <c r="K78" s="830" t="s">
        <v>114</v>
      </c>
      <c r="L78" s="831" t="s">
        <v>114</v>
      </c>
    </row>
    <row r="79" spans="1:12" x14ac:dyDescent="0.25">
      <c r="A79" s="58"/>
      <c r="B79" s="951"/>
      <c r="C79" s="669" t="s">
        <v>19</v>
      </c>
      <c r="D79" s="827">
        <v>0.94779356962385541</v>
      </c>
      <c r="E79" s="827">
        <v>2.2407854723977917E-2</v>
      </c>
      <c r="F79" s="828">
        <v>2.9798575652166634E-2</v>
      </c>
      <c r="G79" s="829">
        <v>0.89264977057239536</v>
      </c>
      <c r="H79" s="827">
        <v>2.8912407834008839E-2</v>
      </c>
      <c r="I79" s="828">
        <v>7.8437821593595844E-2</v>
      </c>
      <c r="J79" s="829">
        <v>5.5959709009513149E-3</v>
      </c>
      <c r="K79" s="827">
        <v>0.12796120126842006</v>
      </c>
      <c r="L79" s="828">
        <v>0.86644282783062865</v>
      </c>
    </row>
    <row r="80" spans="1:12" x14ac:dyDescent="0.25">
      <c r="A80" s="58"/>
      <c r="B80" s="951"/>
      <c r="C80" s="670" t="s">
        <v>20</v>
      </c>
      <c r="D80" s="830">
        <v>0.78278995651083039</v>
      </c>
      <c r="E80" s="830">
        <v>6.6515010881666184E-2</v>
      </c>
      <c r="F80" s="831">
        <v>0.15069503260750344</v>
      </c>
      <c r="G80" s="832">
        <v>0.58441847118723278</v>
      </c>
      <c r="H80" s="830">
        <v>7.7396196667704989E-2</v>
      </c>
      <c r="I80" s="831">
        <v>0.33818533214506219</v>
      </c>
      <c r="J80" s="832">
        <v>0.38396365657766107</v>
      </c>
      <c r="K80" s="830">
        <v>4.0607990585780164E-2</v>
      </c>
      <c r="L80" s="831">
        <v>0.5754283528365588</v>
      </c>
    </row>
    <row r="81" spans="1:12" x14ac:dyDescent="0.25">
      <c r="A81" s="58"/>
      <c r="B81" s="951"/>
      <c r="C81" s="669" t="s">
        <v>21</v>
      </c>
      <c r="D81" s="827">
        <v>0.81286904662780213</v>
      </c>
      <c r="E81" s="827">
        <v>0.10063784656016619</v>
      </c>
      <c r="F81" s="828">
        <v>8.6493106812031637E-2</v>
      </c>
      <c r="G81" s="829">
        <v>0.66625770620651636</v>
      </c>
      <c r="H81" s="827">
        <v>0.10854652165657323</v>
      </c>
      <c r="I81" s="828">
        <v>0.22519577213691042</v>
      </c>
      <c r="J81" s="829">
        <v>0.1348797991112643</v>
      </c>
      <c r="K81" s="827">
        <v>9.1653946995900987E-2</v>
      </c>
      <c r="L81" s="828">
        <v>0.77346625389283474</v>
      </c>
    </row>
    <row r="82" spans="1:12" x14ac:dyDescent="0.25">
      <c r="A82" s="58"/>
      <c r="B82" s="951"/>
      <c r="C82" s="670" t="s">
        <v>22</v>
      </c>
      <c r="D82" s="830">
        <v>0.30684507653567578</v>
      </c>
      <c r="E82" s="830">
        <v>4.0889682158348192E-2</v>
      </c>
      <c r="F82" s="831">
        <v>0.65226524130597607</v>
      </c>
      <c r="G82" s="832">
        <v>0.20844747020758594</v>
      </c>
      <c r="H82" s="830">
        <v>1.2072890631916409E-2</v>
      </c>
      <c r="I82" s="831">
        <v>0.77947963916049767</v>
      </c>
      <c r="J82" s="832">
        <v>0.11240605492134968</v>
      </c>
      <c r="K82" s="830">
        <v>0</v>
      </c>
      <c r="L82" s="831">
        <v>0.8875939450786503</v>
      </c>
    </row>
    <row r="83" spans="1:12" x14ac:dyDescent="0.25">
      <c r="A83" s="58"/>
      <c r="B83" s="951"/>
      <c r="C83" s="669" t="s">
        <v>23</v>
      </c>
      <c r="D83" s="827">
        <v>0.86175613129535045</v>
      </c>
      <c r="E83" s="827">
        <v>8.6232901717592528E-2</v>
      </c>
      <c r="F83" s="828">
        <v>5.201096698705699E-2</v>
      </c>
      <c r="G83" s="829">
        <v>0.59836448710753065</v>
      </c>
      <c r="H83" s="827">
        <v>0.14997780579525399</v>
      </c>
      <c r="I83" s="828">
        <v>0.25165770709721536</v>
      </c>
      <c r="J83" s="829">
        <v>0</v>
      </c>
      <c r="K83" s="827">
        <v>0</v>
      </c>
      <c r="L83" s="828">
        <v>1</v>
      </c>
    </row>
    <row r="84" spans="1:12" ht="15.75" thickBot="1" x14ac:dyDescent="0.3">
      <c r="A84" s="58"/>
      <c r="B84" s="949"/>
      <c r="C84" s="671" t="s">
        <v>24</v>
      </c>
      <c r="D84" s="833">
        <v>0.65578812998877289</v>
      </c>
      <c r="E84" s="833">
        <v>2.1623783085464695E-2</v>
      </c>
      <c r="F84" s="834">
        <v>0.32258808692576246</v>
      </c>
      <c r="G84" s="835">
        <v>0.22054522476981406</v>
      </c>
      <c r="H84" s="833">
        <v>0.17941866762953601</v>
      </c>
      <c r="I84" s="834">
        <v>0.60003610760064996</v>
      </c>
      <c r="J84" s="835" t="s">
        <v>114</v>
      </c>
      <c r="K84" s="833" t="s">
        <v>114</v>
      </c>
      <c r="L84" s="834" t="s">
        <v>114</v>
      </c>
    </row>
    <row r="85" spans="1:12" ht="15.75" thickBot="1" x14ac:dyDescent="0.3">
      <c r="A85" s="58"/>
      <c r="B85" s="952" t="s">
        <v>50</v>
      </c>
      <c r="C85" s="1012"/>
      <c r="D85" s="836">
        <v>0.6405965270706705</v>
      </c>
      <c r="E85" s="841">
        <v>7.7759021498997744E-2</v>
      </c>
      <c r="F85" s="842">
        <v>0.28164445143033179</v>
      </c>
      <c r="G85" s="843">
        <v>0.5376101366375079</v>
      </c>
      <c r="H85" s="841">
        <v>7.6069822254053038E-2</v>
      </c>
      <c r="I85" s="842">
        <v>0.38632004110843904</v>
      </c>
      <c r="J85" s="843">
        <v>0.16694116075613619</v>
      </c>
      <c r="K85" s="841">
        <v>2.7791286007114016E-2</v>
      </c>
      <c r="L85" s="847">
        <v>0.80526755323674981</v>
      </c>
    </row>
    <row r="86" spans="1:12" ht="15.75" thickBot="1" x14ac:dyDescent="0.3">
      <c r="A86" s="58"/>
      <c r="B86" s="945" t="s">
        <v>51</v>
      </c>
      <c r="C86" s="946"/>
      <c r="D86" s="844">
        <v>0.69098584378653227</v>
      </c>
      <c r="E86" s="845">
        <v>8.6224616862096509E-2</v>
      </c>
      <c r="F86" s="823">
        <v>0.22278953935137125</v>
      </c>
      <c r="G86" s="844">
        <v>0.60932329813022801</v>
      </c>
      <c r="H86" s="845">
        <v>7.7543839661421615E-2</v>
      </c>
      <c r="I86" s="823">
        <v>0.31313286220835035</v>
      </c>
      <c r="J86" s="844">
        <v>0.29013340497947687</v>
      </c>
      <c r="K86" s="845">
        <v>2.4217440455908183E-2</v>
      </c>
      <c r="L86" s="848">
        <v>0.68564915456461495</v>
      </c>
    </row>
  </sheetData>
  <mergeCells count="27">
    <mergeCell ref="B27:C27"/>
    <mergeCell ref="B28:C28"/>
    <mergeCell ref="B76:B84"/>
    <mergeCell ref="B85:C85"/>
    <mergeCell ref="B86:C86"/>
    <mergeCell ref="B75:C75"/>
    <mergeCell ref="D3:L3"/>
    <mergeCell ref="D4:F4"/>
    <mergeCell ref="G4:I4"/>
    <mergeCell ref="J4:L4"/>
    <mergeCell ref="B57:C57"/>
    <mergeCell ref="B35:B45"/>
    <mergeCell ref="B46:C46"/>
    <mergeCell ref="B47:B55"/>
    <mergeCell ref="B56:C56"/>
    <mergeCell ref="B6:B16"/>
    <mergeCell ref="B17:C17"/>
    <mergeCell ref="B18:B26"/>
    <mergeCell ref="D32:L32"/>
    <mergeCell ref="D33:F33"/>
    <mergeCell ref="G33:I33"/>
    <mergeCell ref="J33:L33"/>
    <mergeCell ref="D61:L61"/>
    <mergeCell ref="D62:F62"/>
    <mergeCell ref="G62:I62"/>
    <mergeCell ref="J62:L62"/>
    <mergeCell ref="B64:B7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006E-03F8-4CC0-9363-9AD904CA8E70}">
  <dimension ref="A3:BC86"/>
  <sheetViews>
    <sheetView showGridLines="0" zoomScale="85" zoomScaleNormal="85" workbookViewId="0"/>
  </sheetViews>
  <sheetFormatPr baseColWidth="10" defaultRowHeight="15" x14ac:dyDescent="0.25"/>
  <cols>
    <col min="2" max="2" width="24.140625" bestFit="1" customWidth="1"/>
    <col min="3" max="3" width="21" bestFit="1" customWidth="1"/>
    <col min="4" max="55" width="7.140625" customWidth="1"/>
  </cols>
  <sheetData>
    <row r="3" spans="1:55" ht="22.5" customHeight="1" thickBot="1" x14ac:dyDescent="0.3">
      <c r="D3" s="1006" t="s">
        <v>343</v>
      </c>
      <c r="E3" s="981"/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  <c r="S3" s="981"/>
      <c r="T3" s="981"/>
      <c r="U3" s="981"/>
      <c r="V3" s="981"/>
      <c r="W3" s="981"/>
      <c r="X3" s="981"/>
      <c r="Y3" s="981"/>
      <c r="Z3" s="981"/>
      <c r="AA3" s="981"/>
      <c r="AB3" s="981"/>
      <c r="AC3" s="981"/>
      <c r="AD3" s="981"/>
      <c r="AE3" s="981"/>
      <c r="AF3" s="981"/>
      <c r="AG3" s="981"/>
      <c r="AH3" s="981"/>
      <c r="AI3" s="981"/>
      <c r="AJ3" s="981"/>
      <c r="AK3" s="981"/>
      <c r="AL3" s="981"/>
      <c r="AM3" s="981"/>
      <c r="AN3" s="981"/>
      <c r="AO3" s="981"/>
      <c r="AP3" s="981"/>
      <c r="AQ3" s="981"/>
      <c r="AR3" s="981"/>
      <c r="AS3" s="981"/>
      <c r="AT3" s="981"/>
      <c r="AU3" s="981"/>
      <c r="AV3" s="981"/>
      <c r="AW3" s="981"/>
      <c r="AX3" s="981"/>
      <c r="AY3" s="981"/>
      <c r="AZ3" s="981"/>
      <c r="BA3" s="981"/>
      <c r="BB3" s="981"/>
      <c r="BC3" s="1007"/>
    </row>
    <row r="4" spans="1:55" ht="53.25" customHeight="1" x14ac:dyDescent="0.25">
      <c r="D4" s="1017" t="s">
        <v>177</v>
      </c>
      <c r="E4" s="1018"/>
      <c r="F4" s="1018"/>
      <c r="G4" s="1019"/>
      <c r="H4" s="1017" t="s">
        <v>83</v>
      </c>
      <c r="I4" s="1018"/>
      <c r="J4" s="1018"/>
      <c r="K4" s="1019"/>
      <c r="L4" s="1017" t="s">
        <v>45</v>
      </c>
      <c r="M4" s="1018"/>
      <c r="N4" s="1018"/>
      <c r="O4" s="1019"/>
      <c r="P4" s="1017" t="s">
        <v>85</v>
      </c>
      <c r="Q4" s="1018"/>
      <c r="R4" s="1018"/>
      <c r="S4" s="1019"/>
      <c r="T4" s="1017" t="s">
        <v>297</v>
      </c>
      <c r="U4" s="1018"/>
      <c r="V4" s="1018"/>
      <c r="W4" s="1019"/>
      <c r="X4" s="1017" t="s">
        <v>298</v>
      </c>
      <c r="Y4" s="1018"/>
      <c r="Z4" s="1018"/>
      <c r="AA4" s="1019"/>
      <c r="AB4" s="1017" t="s">
        <v>299</v>
      </c>
      <c r="AC4" s="1018"/>
      <c r="AD4" s="1018"/>
      <c r="AE4" s="1019"/>
      <c r="AF4" s="1017" t="s">
        <v>300</v>
      </c>
      <c r="AG4" s="1018"/>
      <c r="AH4" s="1018"/>
      <c r="AI4" s="1019"/>
      <c r="AJ4" s="1017" t="s">
        <v>123</v>
      </c>
      <c r="AK4" s="1018"/>
      <c r="AL4" s="1018"/>
      <c r="AM4" s="1019"/>
      <c r="AN4" s="1017" t="s">
        <v>48</v>
      </c>
      <c r="AO4" s="1018"/>
      <c r="AP4" s="1018"/>
      <c r="AQ4" s="1019"/>
      <c r="AR4" s="1017" t="s">
        <v>89</v>
      </c>
      <c r="AS4" s="1018"/>
      <c r="AT4" s="1018"/>
      <c r="AU4" s="1019"/>
      <c r="AV4" s="1017" t="s">
        <v>147</v>
      </c>
      <c r="AW4" s="1018"/>
      <c r="AX4" s="1018"/>
      <c r="AY4" s="1019"/>
      <c r="AZ4" s="1017" t="s">
        <v>42</v>
      </c>
      <c r="BA4" s="1018"/>
      <c r="BB4" s="1018"/>
      <c r="BC4" s="1020"/>
    </row>
    <row r="5" spans="1:55" ht="66" thickBot="1" x14ac:dyDescent="0.3">
      <c r="B5" s="2"/>
      <c r="C5" s="62"/>
      <c r="D5" s="676" t="s">
        <v>190</v>
      </c>
      <c r="E5" s="677" t="s">
        <v>192</v>
      </c>
      <c r="F5" s="677" t="s">
        <v>118</v>
      </c>
      <c r="G5" s="678" t="s">
        <v>79</v>
      </c>
      <c r="H5" s="683" t="s">
        <v>190</v>
      </c>
      <c r="I5" s="677" t="s">
        <v>192</v>
      </c>
      <c r="J5" s="677" t="s">
        <v>118</v>
      </c>
      <c r="K5" s="678" t="s">
        <v>79</v>
      </c>
      <c r="L5" s="683" t="s">
        <v>190</v>
      </c>
      <c r="M5" s="677" t="s">
        <v>192</v>
      </c>
      <c r="N5" s="677" t="s">
        <v>118</v>
      </c>
      <c r="O5" s="678" t="s">
        <v>79</v>
      </c>
      <c r="P5" s="683" t="s">
        <v>190</v>
      </c>
      <c r="Q5" s="677" t="s">
        <v>192</v>
      </c>
      <c r="R5" s="677" t="s">
        <v>118</v>
      </c>
      <c r="S5" s="678" t="s">
        <v>79</v>
      </c>
      <c r="T5" s="683" t="s">
        <v>190</v>
      </c>
      <c r="U5" s="677" t="s">
        <v>192</v>
      </c>
      <c r="V5" s="677" t="s">
        <v>118</v>
      </c>
      <c r="W5" s="678" t="s">
        <v>79</v>
      </c>
      <c r="X5" s="683" t="s">
        <v>190</v>
      </c>
      <c r="Y5" s="677" t="s">
        <v>192</v>
      </c>
      <c r="Z5" s="677" t="s">
        <v>118</v>
      </c>
      <c r="AA5" s="678" t="s">
        <v>79</v>
      </c>
      <c r="AB5" s="683" t="s">
        <v>190</v>
      </c>
      <c r="AC5" s="677" t="s">
        <v>192</v>
      </c>
      <c r="AD5" s="677" t="s">
        <v>118</v>
      </c>
      <c r="AE5" s="678" t="s">
        <v>79</v>
      </c>
      <c r="AF5" s="683" t="s">
        <v>190</v>
      </c>
      <c r="AG5" s="677" t="s">
        <v>192</v>
      </c>
      <c r="AH5" s="677" t="s">
        <v>118</v>
      </c>
      <c r="AI5" s="678" t="s">
        <v>79</v>
      </c>
      <c r="AJ5" s="683" t="s">
        <v>190</v>
      </c>
      <c r="AK5" s="677" t="s">
        <v>192</v>
      </c>
      <c r="AL5" s="677" t="s">
        <v>118</v>
      </c>
      <c r="AM5" s="678" t="s">
        <v>79</v>
      </c>
      <c r="AN5" s="683" t="s">
        <v>190</v>
      </c>
      <c r="AO5" s="677" t="s">
        <v>192</v>
      </c>
      <c r="AP5" s="677" t="s">
        <v>118</v>
      </c>
      <c r="AQ5" s="678" t="s">
        <v>79</v>
      </c>
      <c r="AR5" s="683" t="s">
        <v>190</v>
      </c>
      <c r="AS5" s="677" t="s">
        <v>192</v>
      </c>
      <c r="AT5" s="677" t="s">
        <v>118</v>
      </c>
      <c r="AU5" s="678" t="s">
        <v>79</v>
      </c>
      <c r="AV5" s="683" t="s">
        <v>190</v>
      </c>
      <c r="AW5" s="677" t="s">
        <v>192</v>
      </c>
      <c r="AX5" s="677" t="s">
        <v>118</v>
      </c>
      <c r="AY5" s="678" t="s">
        <v>79</v>
      </c>
      <c r="AZ5" s="683" t="s">
        <v>190</v>
      </c>
      <c r="BA5" s="677" t="s">
        <v>192</v>
      </c>
      <c r="BB5" s="677" t="s">
        <v>118</v>
      </c>
      <c r="BC5" s="685" t="s">
        <v>79</v>
      </c>
    </row>
    <row r="6" spans="1:55" ht="15" customHeight="1" x14ac:dyDescent="0.25">
      <c r="B6" s="950" t="s">
        <v>175</v>
      </c>
      <c r="C6" s="668" t="s">
        <v>4</v>
      </c>
      <c r="D6" s="824" t="s">
        <v>114</v>
      </c>
      <c r="E6" s="824" t="s">
        <v>114</v>
      </c>
      <c r="F6" s="824" t="s">
        <v>114</v>
      </c>
      <c r="G6" s="849" t="s">
        <v>114</v>
      </c>
      <c r="H6" s="826" t="s">
        <v>114</v>
      </c>
      <c r="I6" s="824" t="s">
        <v>114</v>
      </c>
      <c r="J6" s="824" t="s">
        <v>114</v>
      </c>
      <c r="K6" s="849" t="s">
        <v>114</v>
      </c>
      <c r="L6" s="826" t="s">
        <v>114</v>
      </c>
      <c r="M6" s="824" t="s">
        <v>114</v>
      </c>
      <c r="N6" s="824" t="s">
        <v>114</v>
      </c>
      <c r="O6" s="849" t="s">
        <v>114</v>
      </c>
      <c r="P6" s="826" t="s">
        <v>114</v>
      </c>
      <c r="Q6" s="824" t="s">
        <v>114</v>
      </c>
      <c r="R6" s="824" t="s">
        <v>114</v>
      </c>
      <c r="S6" s="849" t="s">
        <v>114</v>
      </c>
      <c r="T6" s="826" t="s">
        <v>114</v>
      </c>
      <c r="U6" s="824" t="s">
        <v>114</v>
      </c>
      <c r="V6" s="824" t="s">
        <v>114</v>
      </c>
      <c r="W6" s="849" t="s">
        <v>114</v>
      </c>
      <c r="X6" s="826" t="s">
        <v>114</v>
      </c>
      <c r="Y6" s="824" t="s">
        <v>114</v>
      </c>
      <c r="Z6" s="824" t="s">
        <v>114</v>
      </c>
      <c r="AA6" s="849" t="s">
        <v>114</v>
      </c>
      <c r="AB6" s="826" t="s">
        <v>114</v>
      </c>
      <c r="AC6" s="824" t="s">
        <v>114</v>
      </c>
      <c r="AD6" s="824" t="s">
        <v>114</v>
      </c>
      <c r="AE6" s="849" t="s">
        <v>114</v>
      </c>
      <c r="AF6" s="826" t="s">
        <v>114</v>
      </c>
      <c r="AG6" s="824" t="s">
        <v>114</v>
      </c>
      <c r="AH6" s="824" t="s">
        <v>114</v>
      </c>
      <c r="AI6" s="849" t="s">
        <v>114</v>
      </c>
      <c r="AJ6" s="826" t="s">
        <v>114</v>
      </c>
      <c r="AK6" s="824" t="s">
        <v>114</v>
      </c>
      <c r="AL6" s="824" t="s">
        <v>114</v>
      </c>
      <c r="AM6" s="849" t="s">
        <v>114</v>
      </c>
      <c r="AN6" s="826" t="s">
        <v>114</v>
      </c>
      <c r="AO6" s="824" t="s">
        <v>114</v>
      </c>
      <c r="AP6" s="824" t="s">
        <v>114</v>
      </c>
      <c r="AQ6" s="849" t="s">
        <v>114</v>
      </c>
      <c r="AR6" s="826" t="s">
        <v>114</v>
      </c>
      <c r="AS6" s="824" t="s">
        <v>114</v>
      </c>
      <c r="AT6" s="824" t="s">
        <v>114</v>
      </c>
      <c r="AU6" s="849" t="s">
        <v>114</v>
      </c>
      <c r="AV6" s="826" t="s">
        <v>114</v>
      </c>
      <c r="AW6" s="824" t="s">
        <v>114</v>
      </c>
      <c r="AX6" s="824" t="s">
        <v>114</v>
      </c>
      <c r="AY6" s="849" t="s">
        <v>114</v>
      </c>
      <c r="AZ6" s="826">
        <v>0</v>
      </c>
      <c r="BA6" s="824">
        <v>0.8571428571428571</v>
      </c>
      <c r="BB6" s="824">
        <v>0.14285714285714285</v>
      </c>
      <c r="BC6" s="849">
        <v>0</v>
      </c>
    </row>
    <row r="7" spans="1:55" x14ac:dyDescent="0.25">
      <c r="B7" s="948"/>
      <c r="C7" s="669" t="s">
        <v>5</v>
      </c>
      <c r="D7" s="827" t="s">
        <v>114</v>
      </c>
      <c r="E7" s="827" t="s">
        <v>114</v>
      </c>
      <c r="F7" s="827" t="s">
        <v>114</v>
      </c>
      <c r="G7" s="828" t="s">
        <v>114</v>
      </c>
      <c r="H7" s="829" t="s">
        <v>114</v>
      </c>
      <c r="I7" s="827" t="s">
        <v>114</v>
      </c>
      <c r="J7" s="827" t="s">
        <v>114</v>
      </c>
      <c r="K7" s="828" t="s">
        <v>114</v>
      </c>
      <c r="L7" s="829" t="s">
        <v>114</v>
      </c>
      <c r="M7" s="827" t="s">
        <v>114</v>
      </c>
      <c r="N7" s="827" t="s">
        <v>114</v>
      </c>
      <c r="O7" s="828" t="s">
        <v>114</v>
      </c>
      <c r="P7" s="829" t="s">
        <v>114</v>
      </c>
      <c r="Q7" s="827" t="s">
        <v>114</v>
      </c>
      <c r="R7" s="827" t="s">
        <v>114</v>
      </c>
      <c r="S7" s="828" t="s">
        <v>114</v>
      </c>
      <c r="T7" s="829" t="s">
        <v>114</v>
      </c>
      <c r="U7" s="827" t="s">
        <v>114</v>
      </c>
      <c r="V7" s="827" t="s">
        <v>114</v>
      </c>
      <c r="W7" s="828" t="s">
        <v>114</v>
      </c>
      <c r="X7" s="829" t="s">
        <v>114</v>
      </c>
      <c r="Y7" s="827" t="s">
        <v>114</v>
      </c>
      <c r="Z7" s="827" t="s">
        <v>114</v>
      </c>
      <c r="AA7" s="828" t="s">
        <v>114</v>
      </c>
      <c r="AB7" s="829" t="s">
        <v>114</v>
      </c>
      <c r="AC7" s="827" t="s">
        <v>114</v>
      </c>
      <c r="AD7" s="827" t="s">
        <v>114</v>
      </c>
      <c r="AE7" s="828" t="s">
        <v>114</v>
      </c>
      <c r="AF7" s="829" t="s">
        <v>114</v>
      </c>
      <c r="AG7" s="827" t="s">
        <v>114</v>
      </c>
      <c r="AH7" s="827" t="s">
        <v>114</v>
      </c>
      <c r="AI7" s="828" t="s">
        <v>114</v>
      </c>
      <c r="AJ7" s="829" t="s">
        <v>114</v>
      </c>
      <c r="AK7" s="827" t="s">
        <v>114</v>
      </c>
      <c r="AL7" s="827" t="s">
        <v>114</v>
      </c>
      <c r="AM7" s="828" t="s">
        <v>114</v>
      </c>
      <c r="AN7" s="829">
        <v>0</v>
      </c>
      <c r="AO7" s="827">
        <v>1</v>
      </c>
      <c r="AP7" s="827">
        <v>0</v>
      </c>
      <c r="AQ7" s="828">
        <v>0</v>
      </c>
      <c r="AR7" s="829" t="s">
        <v>114</v>
      </c>
      <c r="AS7" s="827" t="s">
        <v>114</v>
      </c>
      <c r="AT7" s="827" t="s">
        <v>114</v>
      </c>
      <c r="AU7" s="828" t="s">
        <v>114</v>
      </c>
      <c r="AV7" s="829" t="s">
        <v>114</v>
      </c>
      <c r="AW7" s="827" t="s">
        <v>114</v>
      </c>
      <c r="AX7" s="827" t="s">
        <v>114</v>
      </c>
      <c r="AY7" s="828" t="s">
        <v>114</v>
      </c>
      <c r="AZ7" s="829">
        <v>0.125</v>
      </c>
      <c r="BA7" s="827">
        <v>0.875</v>
      </c>
      <c r="BB7" s="827">
        <v>0</v>
      </c>
      <c r="BC7" s="828">
        <v>0</v>
      </c>
    </row>
    <row r="8" spans="1:55" x14ac:dyDescent="0.25">
      <c r="B8" s="948"/>
      <c r="C8" s="670" t="s">
        <v>6</v>
      </c>
      <c r="D8" s="830" t="s">
        <v>114</v>
      </c>
      <c r="E8" s="830" t="s">
        <v>114</v>
      </c>
      <c r="F8" s="830" t="s">
        <v>114</v>
      </c>
      <c r="G8" s="831" t="s">
        <v>114</v>
      </c>
      <c r="H8" s="832">
        <v>0.5</v>
      </c>
      <c r="I8" s="830">
        <v>0</v>
      </c>
      <c r="J8" s="830">
        <v>0.5</v>
      </c>
      <c r="K8" s="831">
        <v>0</v>
      </c>
      <c r="L8" s="832" t="s">
        <v>114</v>
      </c>
      <c r="M8" s="830" t="s">
        <v>114</v>
      </c>
      <c r="N8" s="830" t="s">
        <v>114</v>
      </c>
      <c r="O8" s="831" t="s">
        <v>114</v>
      </c>
      <c r="P8" s="832" t="s">
        <v>114</v>
      </c>
      <c r="Q8" s="830" t="s">
        <v>114</v>
      </c>
      <c r="R8" s="830" t="s">
        <v>114</v>
      </c>
      <c r="S8" s="831" t="s">
        <v>114</v>
      </c>
      <c r="T8" s="832" t="s">
        <v>114</v>
      </c>
      <c r="U8" s="830" t="s">
        <v>114</v>
      </c>
      <c r="V8" s="830" t="s">
        <v>114</v>
      </c>
      <c r="W8" s="831" t="s">
        <v>114</v>
      </c>
      <c r="X8" s="832" t="s">
        <v>114</v>
      </c>
      <c r="Y8" s="830" t="s">
        <v>114</v>
      </c>
      <c r="Z8" s="830" t="s">
        <v>114</v>
      </c>
      <c r="AA8" s="831" t="s">
        <v>114</v>
      </c>
      <c r="AB8" s="832" t="s">
        <v>114</v>
      </c>
      <c r="AC8" s="830" t="s">
        <v>114</v>
      </c>
      <c r="AD8" s="830" t="s">
        <v>114</v>
      </c>
      <c r="AE8" s="831" t="s">
        <v>114</v>
      </c>
      <c r="AF8" s="832">
        <v>0</v>
      </c>
      <c r="AG8" s="830">
        <v>0</v>
      </c>
      <c r="AH8" s="830">
        <v>1</v>
      </c>
      <c r="AI8" s="831">
        <v>0</v>
      </c>
      <c r="AJ8" s="832" t="s">
        <v>114</v>
      </c>
      <c r="AK8" s="830" t="s">
        <v>114</v>
      </c>
      <c r="AL8" s="830" t="s">
        <v>114</v>
      </c>
      <c r="AM8" s="831" t="s">
        <v>114</v>
      </c>
      <c r="AN8" s="832">
        <v>0</v>
      </c>
      <c r="AO8" s="830">
        <v>1</v>
      </c>
      <c r="AP8" s="830">
        <v>0</v>
      </c>
      <c r="AQ8" s="831">
        <v>0</v>
      </c>
      <c r="AR8" s="832" t="s">
        <v>114</v>
      </c>
      <c r="AS8" s="830" t="s">
        <v>114</v>
      </c>
      <c r="AT8" s="830" t="s">
        <v>114</v>
      </c>
      <c r="AU8" s="831" t="s">
        <v>114</v>
      </c>
      <c r="AV8" s="832">
        <v>0</v>
      </c>
      <c r="AW8" s="830">
        <v>1</v>
      </c>
      <c r="AX8" s="830">
        <v>0</v>
      </c>
      <c r="AY8" s="831">
        <v>0</v>
      </c>
      <c r="AZ8" s="832">
        <v>0.34883720930232559</v>
      </c>
      <c r="BA8" s="830">
        <v>0.55813953488372092</v>
      </c>
      <c r="BB8" s="830">
        <v>9.3023255813953487E-2</v>
      </c>
      <c r="BC8" s="831">
        <v>0</v>
      </c>
    </row>
    <row r="9" spans="1:55" x14ac:dyDescent="0.25">
      <c r="B9" s="948"/>
      <c r="C9" s="669" t="s">
        <v>43</v>
      </c>
      <c r="D9" s="827" t="s">
        <v>114</v>
      </c>
      <c r="E9" s="827" t="s">
        <v>114</v>
      </c>
      <c r="F9" s="827" t="s">
        <v>114</v>
      </c>
      <c r="G9" s="828" t="s">
        <v>114</v>
      </c>
      <c r="H9" s="829" t="s">
        <v>114</v>
      </c>
      <c r="I9" s="827" t="s">
        <v>114</v>
      </c>
      <c r="J9" s="827" t="s">
        <v>114</v>
      </c>
      <c r="K9" s="828" t="s">
        <v>114</v>
      </c>
      <c r="L9" s="829" t="s">
        <v>114</v>
      </c>
      <c r="M9" s="827" t="s">
        <v>114</v>
      </c>
      <c r="N9" s="827" t="s">
        <v>114</v>
      </c>
      <c r="O9" s="828" t="s">
        <v>114</v>
      </c>
      <c r="P9" s="829" t="s">
        <v>114</v>
      </c>
      <c r="Q9" s="827" t="s">
        <v>114</v>
      </c>
      <c r="R9" s="827" t="s">
        <v>114</v>
      </c>
      <c r="S9" s="828" t="s">
        <v>114</v>
      </c>
      <c r="T9" s="829" t="s">
        <v>114</v>
      </c>
      <c r="U9" s="827" t="s">
        <v>114</v>
      </c>
      <c r="V9" s="827" t="s">
        <v>114</v>
      </c>
      <c r="W9" s="828" t="s">
        <v>114</v>
      </c>
      <c r="X9" s="829" t="s">
        <v>114</v>
      </c>
      <c r="Y9" s="827" t="s">
        <v>114</v>
      </c>
      <c r="Z9" s="827" t="s">
        <v>114</v>
      </c>
      <c r="AA9" s="828" t="s">
        <v>114</v>
      </c>
      <c r="AB9" s="829" t="s">
        <v>114</v>
      </c>
      <c r="AC9" s="827" t="s">
        <v>114</v>
      </c>
      <c r="AD9" s="827" t="s">
        <v>114</v>
      </c>
      <c r="AE9" s="828" t="s">
        <v>114</v>
      </c>
      <c r="AF9" s="829" t="s">
        <v>114</v>
      </c>
      <c r="AG9" s="827" t="s">
        <v>114</v>
      </c>
      <c r="AH9" s="827" t="s">
        <v>114</v>
      </c>
      <c r="AI9" s="828" t="s">
        <v>114</v>
      </c>
      <c r="AJ9" s="829" t="s">
        <v>114</v>
      </c>
      <c r="AK9" s="827" t="s">
        <v>114</v>
      </c>
      <c r="AL9" s="827" t="s">
        <v>114</v>
      </c>
      <c r="AM9" s="828" t="s">
        <v>114</v>
      </c>
      <c r="AN9" s="829" t="s">
        <v>114</v>
      </c>
      <c r="AO9" s="827" t="s">
        <v>114</v>
      </c>
      <c r="AP9" s="827" t="s">
        <v>114</v>
      </c>
      <c r="AQ9" s="828" t="s">
        <v>114</v>
      </c>
      <c r="AR9" s="829" t="s">
        <v>114</v>
      </c>
      <c r="AS9" s="827" t="s">
        <v>114</v>
      </c>
      <c r="AT9" s="827" t="s">
        <v>114</v>
      </c>
      <c r="AU9" s="828" t="s">
        <v>114</v>
      </c>
      <c r="AV9" s="829" t="s">
        <v>114</v>
      </c>
      <c r="AW9" s="827" t="s">
        <v>114</v>
      </c>
      <c r="AX9" s="827" t="s">
        <v>114</v>
      </c>
      <c r="AY9" s="828" t="s">
        <v>114</v>
      </c>
      <c r="AZ9" s="829" t="s">
        <v>114</v>
      </c>
      <c r="BA9" s="827" t="s">
        <v>114</v>
      </c>
      <c r="BB9" s="827" t="s">
        <v>114</v>
      </c>
      <c r="BC9" s="828" t="s">
        <v>114</v>
      </c>
    </row>
    <row r="10" spans="1:55" x14ac:dyDescent="0.25">
      <c r="B10" s="948"/>
      <c r="C10" s="670" t="s">
        <v>8</v>
      </c>
      <c r="D10" s="830" t="s">
        <v>114</v>
      </c>
      <c r="E10" s="830" t="s">
        <v>114</v>
      </c>
      <c r="F10" s="830" t="s">
        <v>114</v>
      </c>
      <c r="G10" s="831" t="s">
        <v>114</v>
      </c>
      <c r="H10" s="832" t="s">
        <v>114</v>
      </c>
      <c r="I10" s="830" t="s">
        <v>114</v>
      </c>
      <c r="J10" s="830" t="s">
        <v>114</v>
      </c>
      <c r="K10" s="831" t="s">
        <v>114</v>
      </c>
      <c r="L10" s="832" t="s">
        <v>114</v>
      </c>
      <c r="M10" s="830" t="s">
        <v>114</v>
      </c>
      <c r="N10" s="830" t="s">
        <v>114</v>
      </c>
      <c r="O10" s="831" t="s">
        <v>114</v>
      </c>
      <c r="P10" s="832" t="s">
        <v>114</v>
      </c>
      <c r="Q10" s="830" t="s">
        <v>114</v>
      </c>
      <c r="R10" s="830" t="s">
        <v>114</v>
      </c>
      <c r="S10" s="831" t="s">
        <v>114</v>
      </c>
      <c r="T10" s="832" t="s">
        <v>114</v>
      </c>
      <c r="U10" s="830" t="s">
        <v>114</v>
      </c>
      <c r="V10" s="830" t="s">
        <v>114</v>
      </c>
      <c r="W10" s="831" t="s">
        <v>114</v>
      </c>
      <c r="X10" s="832" t="s">
        <v>114</v>
      </c>
      <c r="Y10" s="830" t="s">
        <v>114</v>
      </c>
      <c r="Z10" s="830" t="s">
        <v>114</v>
      </c>
      <c r="AA10" s="831" t="s">
        <v>114</v>
      </c>
      <c r="AB10" s="832" t="s">
        <v>114</v>
      </c>
      <c r="AC10" s="830" t="s">
        <v>114</v>
      </c>
      <c r="AD10" s="830" t="s">
        <v>114</v>
      </c>
      <c r="AE10" s="831" t="s">
        <v>114</v>
      </c>
      <c r="AF10" s="832" t="s">
        <v>114</v>
      </c>
      <c r="AG10" s="830" t="s">
        <v>114</v>
      </c>
      <c r="AH10" s="830" t="s">
        <v>114</v>
      </c>
      <c r="AI10" s="831" t="s">
        <v>114</v>
      </c>
      <c r="AJ10" s="832" t="s">
        <v>114</v>
      </c>
      <c r="AK10" s="830" t="s">
        <v>114</v>
      </c>
      <c r="AL10" s="830" t="s">
        <v>114</v>
      </c>
      <c r="AM10" s="831" t="s">
        <v>114</v>
      </c>
      <c r="AN10" s="832" t="s">
        <v>114</v>
      </c>
      <c r="AO10" s="830" t="s">
        <v>114</v>
      </c>
      <c r="AP10" s="830" t="s">
        <v>114</v>
      </c>
      <c r="AQ10" s="831" t="s">
        <v>114</v>
      </c>
      <c r="AR10" s="832" t="s">
        <v>114</v>
      </c>
      <c r="AS10" s="830" t="s">
        <v>114</v>
      </c>
      <c r="AT10" s="830" t="s">
        <v>114</v>
      </c>
      <c r="AU10" s="831" t="s">
        <v>114</v>
      </c>
      <c r="AV10" s="832" t="s">
        <v>114</v>
      </c>
      <c r="AW10" s="830" t="s">
        <v>114</v>
      </c>
      <c r="AX10" s="830" t="s">
        <v>114</v>
      </c>
      <c r="AY10" s="831" t="s">
        <v>114</v>
      </c>
      <c r="AZ10" s="832" t="s">
        <v>114</v>
      </c>
      <c r="BA10" s="830" t="s">
        <v>114</v>
      </c>
      <c r="BB10" s="830" t="s">
        <v>114</v>
      </c>
      <c r="BC10" s="831" t="s">
        <v>114</v>
      </c>
    </row>
    <row r="11" spans="1:55" x14ac:dyDescent="0.25">
      <c r="B11" s="948"/>
      <c r="C11" s="669" t="s">
        <v>9</v>
      </c>
      <c r="D11" s="827">
        <v>1</v>
      </c>
      <c r="E11" s="827">
        <v>0</v>
      </c>
      <c r="F11" s="827">
        <v>0</v>
      </c>
      <c r="G11" s="828">
        <v>0</v>
      </c>
      <c r="H11" s="829">
        <v>0.45588235294117646</v>
      </c>
      <c r="I11" s="827">
        <v>0.36764705882352944</v>
      </c>
      <c r="J11" s="827">
        <v>0.11764705882352941</v>
      </c>
      <c r="K11" s="828">
        <v>5.8823529411764705E-2</v>
      </c>
      <c r="L11" s="829">
        <v>0.25</v>
      </c>
      <c r="M11" s="827">
        <v>0.5</v>
      </c>
      <c r="N11" s="827">
        <v>0.25</v>
      </c>
      <c r="O11" s="828">
        <v>0</v>
      </c>
      <c r="P11" s="829">
        <v>0.1875</v>
      </c>
      <c r="Q11" s="827">
        <v>0.625</v>
      </c>
      <c r="R11" s="827">
        <v>0.1875</v>
      </c>
      <c r="S11" s="828">
        <v>0</v>
      </c>
      <c r="T11" s="829" t="s">
        <v>114</v>
      </c>
      <c r="U11" s="827" t="s">
        <v>114</v>
      </c>
      <c r="V11" s="827" t="s">
        <v>114</v>
      </c>
      <c r="W11" s="828" t="s">
        <v>114</v>
      </c>
      <c r="X11" s="829" t="s">
        <v>114</v>
      </c>
      <c r="Y11" s="827" t="s">
        <v>114</v>
      </c>
      <c r="Z11" s="827" t="s">
        <v>114</v>
      </c>
      <c r="AA11" s="828" t="s">
        <v>114</v>
      </c>
      <c r="AB11" s="829" t="s">
        <v>114</v>
      </c>
      <c r="AC11" s="827" t="s">
        <v>114</v>
      </c>
      <c r="AD11" s="827" t="s">
        <v>114</v>
      </c>
      <c r="AE11" s="828" t="s">
        <v>114</v>
      </c>
      <c r="AF11" s="829">
        <v>0.2</v>
      </c>
      <c r="AG11" s="827">
        <v>0.4</v>
      </c>
      <c r="AH11" s="827">
        <v>0.4</v>
      </c>
      <c r="AI11" s="828">
        <v>0</v>
      </c>
      <c r="AJ11" s="829">
        <v>0.48872180451127817</v>
      </c>
      <c r="AK11" s="827">
        <v>0.33082706766917291</v>
      </c>
      <c r="AL11" s="827">
        <v>0.18045112781954886</v>
      </c>
      <c r="AM11" s="828">
        <v>0</v>
      </c>
      <c r="AN11" s="829">
        <v>6.6666666666666666E-2</v>
      </c>
      <c r="AO11" s="827">
        <v>0.8666666666666667</v>
      </c>
      <c r="AP11" s="827">
        <v>5.3333333333333337E-2</v>
      </c>
      <c r="AQ11" s="828">
        <v>1.3333333333333334E-2</v>
      </c>
      <c r="AR11" s="829">
        <v>7.6923076923076927E-2</v>
      </c>
      <c r="AS11" s="827">
        <v>0.84615384615384615</v>
      </c>
      <c r="AT11" s="827">
        <v>7.6923076923076927E-2</v>
      </c>
      <c r="AU11" s="828">
        <v>0</v>
      </c>
      <c r="AV11" s="829">
        <v>0.1984126984126984</v>
      </c>
      <c r="AW11" s="827">
        <v>0.72222222222222221</v>
      </c>
      <c r="AX11" s="827">
        <v>7.9365079365079361E-2</v>
      </c>
      <c r="AY11" s="828">
        <v>0</v>
      </c>
      <c r="AZ11" s="829">
        <v>0.33804060017652249</v>
      </c>
      <c r="BA11" s="827">
        <v>0.56928508384819065</v>
      </c>
      <c r="BB11" s="827">
        <v>9.2674315975286845E-2</v>
      </c>
      <c r="BC11" s="828">
        <v>0</v>
      </c>
    </row>
    <row r="12" spans="1:55" x14ac:dyDescent="0.25">
      <c r="B12" s="948"/>
      <c r="C12" s="670" t="s">
        <v>10</v>
      </c>
      <c r="D12" s="830" t="s">
        <v>114</v>
      </c>
      <c r="E12" s="830" t="s">
        <v>114</v>
      </c>
      <c r="F12" s="830" t="s">
        <v>114</v>
      </c>
      <c r="G12" s="831" t="s">
        <v>114</v>
      </c>
      <c r="H12" s="832" t="s">
        <v>114</v>
      </c>
      <c r="I12" s="830" t="s">
        <v>114</v>
      </c>
      <c r="J12" s="830" t="s">
        <v>114</v>
      </c>
      <c r="K12" s="831" t="s">
        <v>114</v>
      </c>
      <c r="L12" s="832" t="s">
        <v>114</v>
      </c>
      <c r="M12" s="830" t="s">
        <v>114</v>
      </c>
      <c r="N12" s="830" t="s">
        <v>114</v>
      </c>
      <c r="O12" s="831" t="s">
        <v>114</v>
      </c>
      <c r="P12" s="832" t="s">
        <v>114</v>
      </c>
      <c r="Q12" s="830" t="s">
        <v>114</v>
      </c>
      <c r="R12" s="830" t="s">
        <v>114</v>
      </c>
      <c r="S12" s="831" t="s">
        <v>114</v>
      </c>
      <c r="T12" s="832" t="s">
        <v>114</v>
      </c>
      <c r="U12" s="830" t="s">
        <v>114</v>
      </c>
      <c r="V12" s="830" t="s">
        <v>114</v>
      </c>
      <c r="W12" s="831" t="s">
        <v>114</v>
      </c>
      <c r="X12" s="832" t="s">
        <v>114</v>
      </c>
      <c r="Y12" s="830" t="s">
        <v>114</v>
      </c>
      <c r="Z12" s="830" t="s">
        <v>114</v>
      </c>
      <c r="AA12" s="831" t="s">
        <v>114</v>
      </c>
      <c r="AB12" s="832" t="s">
        <v>114</v>
      </c>
      <c r="AC12" s="830" t="s">
        <v>114</v>
      </c>
      <c r="AD12" s="830" t="s">
        <v>114</v>
      </c>
      <c r="AE12" s="831" t="s">
        <v>114</v>
      </c>
      <c r="AF12" s="832" t="s">
        <v>114</v>
      </c>
      <c r="AG12" s="830" t="s">
        <v>114</v>
      </c>
      <c r="AH12" s="830" t="s">
        <v>114</v>
      </c>
      <c r="AI12" s="831" t="s">
        <v>114</v>
      </c>
      <c r="AJ12" s="832" t="s">
        <v>114</v>
      </c>
      <c r="AK12" s="830" t="s">
        <v>114</v>
      </c>
      <c r="AL12" s="830" t="s">
        <v>114</v>
      </c>
      <c r="AM12" s="831" t="s">
        <v>114</v>
      </c>
      <c r="AN12" s="832" t="s">
        <v>114</v>
      </c>
      <c r="AO12" s="830" t="s">
        <v>114</v>
      </c>
      <c r="AP12" s="830" t="s">
        <v>114</v>
      </c>
      <c r="AQ12" s="831" t="s">
        <v>114</v>
      </c>
      <c r="AR12" s="832" t="s">
        <v>114</v>
      </c>
      <c r="AS12" s="830" t="s">
        <v>114</v>
      </c>
      <c r="AT12" s="830" t="s">
        <v>114</v>
      </c>
      <c r="AU12" s="831" t="s">
        <v>114</v>
      </c>
      <c r="AV12" s="832" t="s">
        <v>114</v>
      </c>
      <c r="AW12" s="830" t="s">
        <v>114</v>
      </c>
      <c r="AX12" s="830" t="s">
        <v>114</v>
      </c>
      <c r="AY12" s="831" t="s">
        <v>114</v>
      </c>
      <c r="AZ12" s="832">
        <v>0</v>
      </c>
      <c r="BA12" s="830">
        <v>0</v>
      </c>
      <c r="BB12" s="830">
        <v>1</v>
      </c>
      <c r="BC12" s="831">
        <v>0</v>
      </c>
    </row>
    <row r="13" spans="1:55" x14ac:dyDescent="0.25">
      <c r="B13" s="948"/>
      <c r="C13" s="669" t="s">
        <v>11</v>
      </c>
      <c r="D13" s="827" t="s">
        <v>114</v>
      </c>
      <c r="E13" s="827" t="s">
        <v>114</v>
      </c>
      <c r="F13" s="827" t="s">
        <v>114</v>
      </c>
      <c r="G13" s="828" t="s">
        <v>114</v>
      </c>
      <c r="H13" s="829" t="s">
        <v>114</v>
      </c>
      <c r="I13" s="827" t="s">
        <v>114</v>
      </c>
      <c r="J13" s="827" t="s">
        <v>114</v>
      </c>
      <c r="K13" s="828" t="s">
        <v>114</v>
      </c>
      <c r="L13" s="829" t="s">
        <v>114</v>
      </c>
      <c r="M13" s="827" t="s">
        <v>114</v>
      </c>
      <c r="N13" s="827" t="s">
        <v>114</v>
      </c>
      <c r="O13" s="828" t="s">
        <v>114</v>
      </c>
      <c r="P13" s="829" t="s">
        <v>114</v>
      </c>
      <c r="Q13" s="827" t="s">
        <v>114</v>
      </c>
      <c r="R13" s="827" t="s">
        <v>114</v>
      </c>
      <c r="S13" s="828" t="s">
        <v>114</v>
      </c>
      <c r="T13" s="829" t="s">
        <v>114</v>
      </c>
      <c r="U13" s="827" t="s">
        <v>114</v>
      </c>
      <c r="V13" s="827" t="s">
        <v>114</v>
      </c>
      <c r="W13" s="828" t="s">
        <v>114</v>
      </c>
      <c r="X13" s="829" t="s">
        <v>114</v>
      </c>
      <c r="Y13" s="827" t="s">
        <v>114</v>
      </c>
      <c r="Z13" s="827" t="s">
        <v>114</v>
      </c>
      <c r="AA13" s="828" t="s">
        <v>114</v>
      </c>
      <c r="AB13" s="829" t="s">
        <v>114</v>
      </c>
      <c r="AC13" s="827" t="s">
        <v>114</v>
      </c>
      <c r="AD13" s="827" t="s">
        <v>114</v>
      </c>
      <c r="AE13" s="828" t="s">
        <v>114</v>
      </c>
      <c r="AF13" s="829" t="s">
        <v>114</v>
      </c>
      <c r="AG13" s="827" t="s">
        <v>114</v>
      </c>
      <c r="AH13" s="827" t="s">
        <v>114</v>
      </c>
      <c r="AI13" s="828" t="s">
        <v>114</v>
      </c>
      <c r="AJ13" s="829" t="s">
        <v>114</v>
      </c>
      <c r="AK13" s="827" t="s">
        <v>114</v>
      </c>
      <c r="AL13" s="827" t="s">
        <v>114</v>
      </c>
      <c r="AM13" s="828" t="s">
        <v>114</v>
      </c>
      <c r="AN13" s="829" t="s">
        <v>114</v>
      </c>
      <c r="AO13" s="827" t="s">
        <v>114</v>
      </c>
      <c r="AP13" s="827" t="s">
        <v>114</v>
      </c>
      <c r="AQ13" s="828" t="s">
        <v>114</v>
      </c>
      <c r="AR13" s="829" t="s">
        <v>114</v>
      </c>
      <c r="AS13" s="827" t="s">
        <v>114</v>
      </c>
      <c r="AT13" s="827" t="s">
        <v>114</v>
      </c>
      <c r="AU13" s="828" t="s">
        <v>114</v>
      </c>
      <c r="AV13" s="829" t="s">
        <v>114</v>
      </c>
      <c r="AW13" s="827" t="s">
        <v>114</v>
      </c>
      <c r="AX13" s="827" t="s">
        <v>114</v>
      </c>
      <c r="AY13" s="828" t="s">
        <v>114</v>
      </c>
      <c r="AZ13" s="829">
        <v>1</v>
      </c>
      <c r="BA13" s="827">
        <v>0</v>
      </c>
      <c r="BB13" s="827">
        <v>0</v>
      </c>
      <c r="BC13" s="828">
        <v>0</v>
      </c>
    </row>
    <row r="14" spans="1:55" x14ac:dyDescent="0.25">
      <c r="B14" s="948"/>
      <c r="C14" s="670" t="s">
        <v>46</v>
      </c>
      <c r="D14" s="830">
        <v>0</v>
      </c>
      <c r="E14" s="830">
        <v>0.7142857142857143</v>
      </c>
      <c r="F14" s="830">
        <v>0.2857142857142857</v>
      </c>
      <c r="G14" s="831">
        <v>0</v>
      </c>
      <c r="H14" s="832">
        <v>0.31840796019900497</v>
      </c>
      <c r="I14" s="830">
        <v>0.41791044776119401</v>
      </c>
      <c r="J14" s="830">
        <v>0.11940298507462686</v>
      </c>
      <c r="K14" s="831">
        <v>0.14427860696517414</v>
      </c>
      <c r="L14" s="832">
        <v>0</v>
      </c>
      <c r="M14" s="830">
        <v>0.5</v>
      </c>
      <c r="N14" s="830">
        <v>0</v>
      </c>
      <c r="O14" s="831">
        <v>0.5</v>
      </c>
      <c r="P14" s="832">
        <v>0.34210526315789475</v>
      </c>
      <c r="Q14" s="830">
        <v>0.44736842105263158</v>
      </c>
      <c r="R14" s="830">
        <v>0.21052631578947367</v>
      </c>
      <c r="S14" s="831">
        <v>0</v>
      </c>
      <c r="T14" s="832" t="s">
        <v>114</v>
      </c>
      <c r="U14" s="830" t="s">
        <v>114</v>
      </c>
      <c r="V14" s="830" t="s">
        <v>114</v>
      </c>
      <c r="W14" s="831" t="s">
        <v>114</v>
      </c>
      <c r="X14" s="832" t="s">
        <v>114</v>
      </c>
      <c r="Y14" s="830" t="s">
        <v>114</v>
      </c>
      <c r="Z14" s="830" t="s">
        <v>114</v>
      </c>
      <c r="AA14" s="831" t="s">
        <v>114</v>
      </c>
      <c r="AB14" s="832" t="s">
        <v>114</v>
      </c>
      <c r="AC14" s="830" t="s">
        <v>114</v>
      </c>
      <c r="AD14" s="830" t="s">
        <v>114</v>
      </c>
      <c r="AE14" s="831" t="s">
        <v>114</v>
      </c>
      <c r="AF14" s="832">
        <v>0.375</v>
      </c>
      <c r="AG14" s="830">
        <v>0.375</v>
      </c>
      <c r="AH14" s="830">
        <v>0.25</v>
      </c>
      <c r="AI14" s="831">
        <v>0</v>
      </c>
      <c r="AJ14" s="832">
        <v>0.34275618374558303</v>
      </c>
      <c r="AK14" s="830">
        <v>0.4628975265017668</v>
      </c>
      <c r="AL14" s="830">
        <v>0.19081272084805653</v>
      </c>
      <c r="AM14" s="831">
        <v>3.5335689045936395E-3</v>
      </c>
      <c r="AN14" s="832">
        <v>3.6363636363636362E-2</v>
      </c>
      <c r="AO14" s="830">
        <v>0.89421487603305783</v>
      </c>
      <c r="AP14" s="830">
        <v>6.7768595041322308E-2</v>
      </c>
      <c r="AQ14" s="831">
        <v>1.652892561983471E-3</v>
      </c>
      <c r="AR14" s="832">
        <v>0.05</v>
      </c>
      <c r="AS14" s="830">
        <v>0.8</v>
      </c>
      <c r="AT14" s="830">
        <v>0.15</v>
      </c>
      <c r="AU14" s="831">
        <v>0</v>
      </c>
      <c r="AV14" s="832">
        <v>0.11439114391143912</v>
      </c>
      <c r="AW14" s="830">
        <v>0.76014760147601479</v>
      </c>
      <c r="AX14" s="830">
        <v>0.10332103321033211</v>
      </c>
      <c r="AY14" s="831">
        <v>2.2140221402214021E-2</v>
      </c>
      <c r="AZ14" s="832">
        <v>0.3139763779527559</v>
      </c>
      <c r="BA14" s="830">
        <v>0.5610236220472441</v>
      </c>
      <c r="BB14" s="830">
        <v>0.125</v>
      </c>
      <c r="BC14" s="831">
        <v>0</v>
      </c>
    </row>
    <row r="15" spans="1:55" x14ac:dyDescent="0.25">
      <c r="A15" s="58"/>
      <c r="B15" s="951"/>
      <c r="C15" s="669" t="s">
        <v>13</v>
      </c>
      <c r="D15" s="827">
        <v>0.25</v>
      </c>
      <c r="E15" s="827">
        <v>0.25</v>
      </c>
      <c r="F15" s="827">
        <v>0.5</v>
      </c>
      <c r="G15" s="828">
        <v>0</v>
      </c>
      <c r="H15" s="829">
        <v>0.45185185185185184</v>
      </c>
      <c r="I15" s="827">
        <v>0.37777777777777777</v>
      </c>
      <c r="J15" s="827">
        <v>0.12592592592592591</v>
      </c>
      <c r="K15" s="828">
        <v>4.4444444444444446E-2</v>
      </c>
      <c r="L15" s="829">
        <v>0.5</v>
      </c>
      <c r="M15" s="827">
        <v>0</v>
      </c>
      <c r="N15" s="827">
        <v>0.5</v>
      </c>
      <c r="O15" s="828">
        <v>0</v>
      </c>
      <c r="P15" s="829">
        <v>0.33333333333333331</v>
      </c>
      <c r="Q15" s="827">
        <v>0.44444444444444442</v>
      </c>
      <c r="R15" s="827">
        <v>0.22222222222222221</v>
      </c>
      <c r="S15" s="828">
        <v>0</v>
      </c>
      <c r="T15" s="829">
        <v>0</v>
      </c>
      <c r="U15" s="827">
        <v>0</v>
      </c>
      <c r="V15" s="827">
        <v>0</v>
      </c>
      <c r="W15" s="828">
        <v>1</v>
      </c>
      <c r="X15" s="829" t="s">
        <v>114</v>
      </c>
      <c r="Y15" s="827" t="s">
        <v>114</v>
      </c>
      <c r="Z15" s="827" t="s">
        <v>114</v>
      </c>
      <c r="AA15" s="828" t="s">
        <v>114</v>
      </c>
      <c r="AB15" s="829" t="s">
        <v>114</v>
      </c>
      <c r="AC15" s="827" t="s">
        <v>114</v>
      </c>
      <c r="AD15" s="827" t="s">
        <v>114</v>
      </c>
      <c r="AE15" s="828" t="s">
        <v>114</v>
      </c>
      <c r="AF15" s="829">
        <v>0.33333333333333331</v>
      </c>
      <c r="AG15" s="827">
        <v>0.66666666666666663</v>
      </c>
      <c r="AH15" s="827">
        <v>0</v>
      </c>
      <c r="AI15" s="828">
        <v>0</v>
      </c>
      <c r="AJ15" s="829">
        <v>0.38764044943820225</v>
      </c>
      <c r="AK15" s="827">
        <v>0.42696629213483145</v>
      </c>
      <c r="AL15" s="827">
        <v>0.1853932584269663</v>
      </c>
      <c r="AM15" s="828">
        <v>0</v>
      </c>
      <c r="AN15" s="829">
        <v>1.4598540145985401E-2</v>
      </c>
      <c r="AO15" s="827">
        <v>0.92700729927007297</v>
      </c>
      <c r="AP15" s="827">
        <v>5.8394160583941604E-2</v>
      </c>
      <c r="AQ15" s="828">
        <v>0</v>
      </c>
      <c r="AR15" s="829">
        <v>0</v>
      </c>
      <c r="AS15" s="827">
        <v>0.69230769230769229</v>
      </c>
      <c r="AT15" s="827">
        <v>0.30769230769230771</v>
      </c>
      <c r="AU15" s="828">
        <v>0</v>
      </c>
      <c r="AV15" s="829">
        <v>0.1417004048582996</v>
      </c>
      <c r="AW15" s="827">
        <v>0.78137651821862353</v>
      </c>
      <c r="AX15" s="827">
        <v>7.28744939271255E-2</v>
      </c>
      <c r="AY15" s="828">
        <v>4.048582995951417E-3</v>
      </c>
      <c r="AZ15" s="829">
        <v>0.33972392638036808</v>
      </c>
      <c r="BA15" s="827">
        <v>0.55444785276073616</v>
      </c>
      <c r="BB15" s="827">
        <v>0.10582822085889571</v>
      </c>
      <c r="BC15" s="828">
        <v>0</v>
      </c>
    </row>
    <row r="16" spans="1:55" ht="15.75" thickBot="1" x14ac:dyDescent="0.3">
      <c r="A16" s="58"/>
      <c r="B16" s="949"/>
      <c r="C16" s="671" t="s">
        <v>14</v>
      </c>
      <c r="D16" s="833" t="s">
        <v>114</v>
      </c>
      <c r="E16" s="833" t="s">
        <v>114</v>
      </c>
      <c r="F16" s="833" t="s">
        <v>114</v>
      </c>
      <c r="G16" s="834" t="s">
        <v>114</v>
      </c>
      <c r="H16" s="850" t="s">
        <v>114</v>
      </c>
      <c r="I16" s="833" t="s">
        <v>114</v>
      </c>
      <c r="J16" s="833" t="s">
        <v>114</v>
      </c>
      <c r="K16" s="834" t="s">
        <v>114</v>
      </c>
      <c r="L16" s="850" t="s">
        <v>114</v>
      </c>
      <c r="M16" s="833" t="s">
        <v>114</v>
      </c>
      <c r="N16" s="833" t="s">
        <v>114</v>
      </c>
      <c r="O16" s="834" t="s">
        <v>114</v>
      </c>
      <c r="P16" s="850" t="s">
        <v>114</v>
      </c>
      <c r="Q16" s="833" t="s">
        <v>114</v>
      </c>
      <c r="R16" s="833" t="s">
        <v>114</v>
      </c>
      <c r="S16" s="834" t="s">
        <v>114</v>
      </c>
      <c r="T16" s="850" t="s">
        <v>114</v>
      </c>
      <c r="U16" s="833" t="s">
        <v>114</v>
      </c>
      <c r="V16" s="833" t="s">
        <v>114</v>
      </c>
      <c r="W16" s="834" t="s">
        <v>114</v>
      </c>
      <c r="X16" s="850" t="s">
        <v>114</v>
      </c>
      <c r="Y16" s="833" t="s">
        <v>114</v>
      </c>
      <c r="Z16" s="833" t="s">
        <v>114</v>
      </c>
      <c r="AA16" s="834" t="s">
        <v>114</v>
      </c>
      <c r="AB16" s="850" t="s">
        <v>114</v>
      </c>
      <c r="AC16" s="833" t="s">
        <v>114</v>
      </c>
      <c r="AD16" s="833" t="s">
        <v>114</v>
      </c>
      <c r="AE16" s="834" t="s">
        <v>114</v>
      </c>
      <c r="AF16" s="850" t="s">
        <v>114</v>
      </c>
      <c r="AG16" s="833" t="s">
        <v>114</v>
      </c>
      <c r="AH16" s="833" t="s">
        <v>114</v>
      </c>
      <c r="AI16" s="834" t="s">
        <v>114</v>
      </c>
      <c r="AJ16" s="850" t="s">
        <v>114</v>
      </c>
      <c r="AK16" s="833" t="s">
        <v>114</v>
      </c>
      <c r="AL16" s="833" t="s">
        <v>114</v>
      </c>
      <c r="AM16" s="834" t="s">
        <v>114</v>
      </c>
      <c r="AN16" s="850" t="s">
        <v>114</v>
      </c>
      <c r="AO16" s="833" t="s">
        <v>114</v>
      </c>
      <c r="AP16" s="833" t="s">
        <v>114</v>
      </c>
      <c r="AQ16" s="834" t="s">
        <v>114</v>
      </c>
      <c r="AR16" s="850" t="s">
        <v>114</v>
      </c>
      <c r="AS16" s="833" t="s">
        <v>114</v>
      </c>
      <c r="AT16" s="833" t="s">
        <v>114</v>
      </c>
      <c r="AU16" s="834" t="s">
        <v>114</v>
      </c>
      <c r="AV16" s="850" t="s">
        <v>114</v>
      </c>
      <c r="AW16" s="833" t="s">
        <v>114</v>
      </c>
      <c r="AX16" s="833" t="s">
        <v>114</v>
      </c>
      <c r="AY16" s="834" t="s">
        <v>114</v>
      </c>
      <c r="AZ16" s="850">
        <v>0</v>
      </c>
      <c r="BA16" s="833">
        <v>1</v>
      </c>
      <c r="BB16" s="833">
        <v>0</v>
      </c>
      <c r="BC16" s="834">
        <v>0</v>
      </c>
    </row>
    <row r="17" spans="1:55" ht="15.75" thickBot="1" x14ac:dyDescent="0.3">
      <c r="A17" s="58"/>
      <c r="B17" s="952" t="s">
        <v>175</v>
      </c>
      <c r="C17" s="1012"/>
      <c r="D17" s="836">
        <v>0.18181818181818182</v>
      </c>
      <c r="E17" s="837">
        <v>0.45454545454545453</v>
      </c>
      <c r="F17" s="851">
        <v>0.36363636363636365</v>
      </c>
      <c r="G17" s="838">
        <v>0</v>
      </c>
      <c r="H17" s="836">
        <v>0.34055118110236221</v>
      </c>
      <c r="I17" s="837">
        <v>0.40157480314960631</v>
      </c>
      <c r="J17" s="851">
        <v>0.12795275590551181</v>
      </c>
      <c r="K17" s="838">
        <v>0.12992125984251968</v>
      </c>
      <c r="L17" s="836">
        <v>0.2857142857142857</v>
      </c>
      <c r="M17" s="837">
        <v>0.42857142857142855</v>
      </c>
      <c r="N17" s="851">
        <v>0.14285714285714285</v>
      </c>
      <c r="O17" s="838">
        <v>0.14285714285714285</v>
      </c>
      <c r="P17" s="836">
        <v>0.3125</v>
      </c>
      <c r="Q17" s="837">
        <v>0.47916666666666669</v>
      </c>
      <c r="R17" s="851">
        <v>0.20833333333333334</v>
      </c>
      <c r="S17" s="838">
        <v>0</v>
      </c>
      <c r="T17" s="836">
        <v>0</v>
      </c>
      <c r="U17" s="837">
        <v>0</v>
      </c>
      <c r="V17" s="851">
        <v>0</v>
      </c>
      <c r="W17" s="838">
        <v>1</v>
      </c>
      <c r="X17" s="836" t="s">
        <v>114</v>
      </c>
      <c r="Y17" s="837" t="s">
        <v>114</v>
      </c>
      <c r="Z17" s="851" t="s">
        <v>114</v>
      </c>
      <c r="AA17" s="838" t="s">
        <v>114</v>
      </c>
      <c r="AB17" s="836" t="s">
        <v>114</v>
      </c>
      <c r="AC17" s="837" t="s">
        <v>114</v>
      </c>
      <c r="AD17" s="851" t="s">
        <v>114</v>
      </c>
      <c r="AE17" s="838" t="s">
        <v>114</v>
      </c>
      <c r="AF17" s="836">
        <v>0.25</v>
      </c>
      <c r="AG17" s="837">
        <v>0.5</v>
      </c>
      <c r="AH17" s="851">
        <v>0.25</v>
      </c>
      <c r="AI17" s="838">
        <v>0</v>
      </c>
      <c r="AJ17" s="836">
        <v>0.38359201773835921</v>
      </c>
      <c r="AK17" s="837">
        <v>0.43458980044345896</v>
      </c>
      <c r="AL17" s="851">
        <v>0.17960088691796008</v>
      </c>
      <c r="AM17" s="838">
        <v>2.2172949002217295E-3</v>
      </c>
      <c r="AN17" s="836">
        <v>3.8461538461538464E-2</v>
      </c>
      <c r="AO17" s="837">
        <v>0.8903133903133903</v>
      </c>
      <c r="AP17" s="851">
        <v>6.9800569800569798E-2</v>
      </c>
      <c r="AQ17" s="838">
        <v>1.4245014245014246E-3</v>
      </c>
      <c r="AR17" s="836">
        <v>5.0632911392405063E-2</v>
      </c>
      <c r="AS17" s="837">
        <v>0.78481012658227844</v>
      </c>
      <c r="AT17" s="851">
        <v>0.16455696202531644</v>
      </c>
      <c r="AU17" s="838">
        <v>0</v>
      </c>
      <c r="AV17" s="836">
        <v>0.1475095785440613</v>
      </c>
      <c r="AW17" s="837">
        <v>0.75478927203065138</v>
      </c>
      <c r="AX17" s="851">
        <v>8.4291187739463605E-2</v>
      </c>
      <c r="AY17" s="838">
        <v>1.3409961685823755E-2</v>
      </c>
      <c r="AZ17" s="836">
        <v>0.32460732984293195</v>
      </c>
      <c r="BA17" s="837">
        <v>0.57198952879581155</v>
      </c>
      <c r="BB17" s="851">
        <v>0.10340314136125654</v>
      </c>
      <c r="BC17" s="839">
        <v>0</v>
      </c>
    </row>
    <row r="18" spans="1:55" x14ac:dyDescent="0.25">
      <c r="A18" s="58"/>
      <c r="B18" s="947" t="s">
        <v>47</v>
      </c>
      <c r="C18" s="672" t="s">
        <v>16</v>
      </c>
      <c r="D18" s="824">
        <v>0</v>
      </c>
      <c r="E18" s="824">
        <v>1</v>
      </c>
      <c r="F18" s="824">
        <v>0</v>
      </c>
      <c r="G18" s="852">
        <v>0</v>
      </c>
      <c r="H18" s="826">
        <v>0.34709193245778613</v>
      </c>
      <c r="I18" s="824">
        <v>0.43902439024390244</v>
      </c>
      <c r="J18" s="824">
        <v>0.13696060037523453</v>
      </c>
      <c r="K18" s="852">
        <v>7.6923076923076927E-2</v>
      </c>
      <c r="L18" s="826">
        <v>0</v>
      </c>
      <c r="M18" s="824">
        <v>1</v>
      </c>
      <c r="N18" s="824">
        <v>0</v>
      </c>
      <c r="O18" s="852">
        <v>0</v>
      </c>
      <c r="P18" s="826">
        <v>0.19827586206896552</v>
      </c>
      <c r="Q18" s="824">
        <v>0.56896551724137934</v>
      </c>
      <c r="R18" s="824">
        <v>0.23275862068965517</v>
      </c>
      <c r="S18" s="852">
        <v>0</v>
      </c>
      <c r="T18" s="826" t="s">
        <v>114</v>
      </c>
      <c r="U18" s="824" t="s">
        <v>114</v>
      </c>
      <c r="V18" s="824" t="s">
        <v>114</v>
      </c>
      <c r="W18" s="852" t="s">
        <v>114</v>
      </c>
      <c r="X18" s="826" t="s">
        <v>114</v>
      </c>
      <c r="Y18" s="824" t="s">
        <v>114</v>
      </c>
      <c r="Z18" s="824" t="s">
        <v>114</v>
      </c>
      <c r="AA18" s="852" t="s">
        <v>114</v>
      </c>
      <c r="AB18" s="826" t="s">
        <v>114</v>
      </c>
      <c r="AC18" s="824" t="s">
        <v>114</v>
      </c>
      <c r="AD18" s="824" t="s">
        <v>114</v>
      </c>
      <c r="AE18" s="852" t="s">
        <v>114</v>
      </c>
      <c r="AF18" s="826">
        <v>0.14285714285714285</v>
      </c>
      <c r="AG18" s="824">
        <v>0.7142857142857143</v>
      </c>
      <c r="AH18" s="824">
        <v>0.14285714285714285</v>
      </c>
      <c r="AI18" s="852">
        <v>0</v>
      </c>
      <c r="AJ18" s="826">
        <v>0.35474452554744523</v>
      </c>
      <c r="AK18" s="824">
        <v>0.44525547445255476</v>
      </c>
      <c r="AL18" s="824">
        <v>0.2</v>
      </c>
      <c r="AM18" s="852">
        <v>0</v>
      </c>
      <c r="AN18" s="826">
        <v>5.7757644394110984E-2</v>
      </c>
      <c r="AO18" s="824">
        <v>0.86749716874292182</v>
      </c>
      <c r="AP18" s="824">
        <v>7.4745186862967161E-2</v>
      </c>
      <c r="AQ18" s="852">
        <v>0</v>
      </c>
      <c r="AR18" s="826">
        <v>5.3333333333333337E-2</v>
      </c>
      <c r="AS18" s="824">
        <v>0.69333333333333336</v>
      </c>
      <c r="AT18" s="824">
        <v>0.25333333333333335</v>
      </c>
      <c r="AU18" s="852">
        <v>0</v>
      </c>
      <c r="AV18" s="826">
        <v>0.11370262390670553</v>
      </c>
      <c r="AW18" s="824">
        <v>0.83381924198250734</v>
      </c>
      <c r="AX18" s="824">
        <v>4.9562682215743441E-2</v>
      </c>
      <c r="AY18" s="852">
        <v>2.9154518950437317E-3</v>
      </c>
      <c r="AZ18" s="826">
        <v>0.33956916099773243</v>
      </c>
      <c r="BA18" s="824">
        <v>0.56349206349206349</v>
      </c>
      <c r="BB18" s="824">
        <v>9.6938775510204078E-2</v>
      </c>
      <c r="BC18" s="852">
        <v>0</v>
      </c>
    </row>
    <row r="19" spans="1:55" x14ac:dyDescent="0.25">
      <c r="A19" s="58"/>
      <c r="B19" s="951"/>
      <c r="C19" s="669" t="s">
        <v>17</v>
      </c>
      <c r="D19" s="827">
        <v>0</v>
      </c>
      <c r="E19" s="827">
        <v>1</v>
      </c>
      <c r="F19" s="827">
        <v>0</v>
      </c>
      <c r="G19" s="828">
        <v>0</v>
      </c>
      <c r="H19" s="829">
        <v>0.2</v>
      </c>
      <c r="I19" s="827">
        <v>0.57999999999999996</v>
      </c>
      <c r="J19" s="827">
        <v>0.2</v>
      </c>
      <c r="K19" s="828">
        <v>0.02</v>
      </c>
      <c r="L19" s="829" t="s">
        <v>114</v>
      </c>
      <c r="M19" s="827" t="s">
        <v>114</v>
      </c>
      <c r="N19" s="827" t="s">
        <v>114</v>
      </c>
      <c r="O19" s="828" t="s">
        <v>114</v>
      </c>
      <c r="P19" s="829">
        <v>0.1111111111111111</v>
      </c>
      <c r="Q19" s="827">
        <v>0.77777777777777779</v>
      </c>
      <c r="R19" s="827">
        <v>0.1111111111111111</v>
      </c>
      <c r="S19" s="828">
        <v>0</v>
      </c>
      <c r="T19" s="829" t="s">
        <v>114</v>
      </c>
      <c r="U19" s="827" t="s">
        <v>114</v>
      </c>
      <c r="V19" s="827" t="s">
        <v>114</v>
      </c>
      <c r="W19" s="828" t="s">
        <v>114</v>
      </c>
      <c r="X19" s="829" t="s">
        <v>114</v>
      </c>
      <c r="Y19" s="827" t="s">
        <v>114</v>
      </c>
      <c r="Z19" s="827" t="s">
        <v>114</v>
      </c>
      <c r="AA19" s="828" t="s">
        <v>114</v>
      </c>
      <c r="AB19" s="829" t="s">
        <v>114</v>
      </c>
      <c r="AC19" s="827" t="s">
        <v>114</v>
      </c>
      <c r="AD19" s="827" t="s">
        <v>114</v>
      </c>
      <c r="AE19" s="828" t="s">
        <v>114</v>
      </c>
      <c r="AF19" s="829">
        <v>0</v>
      </c>
      <c r="AG19" s="827">
        <v>0.66666666666666663</v>
      </c>
      <c r="AH19" s="827">
        <v>0.33333333333333331</v>
      </c>
      <c r="AI19" s="828">
        <v>0</v>
      </c>
      <c r="AJ19" s="829">
        <v>0.38590604026845637</v>
      </c>
      <c r="AK19" s="827">
        <v>0.44630872483221479</v>
      </c>
      <c r="AL19" s="827">
        <v>0.16778523489932887</v>
      </c>
      <c r="AM19" s="828">
        <v>0</v>
      </c>
      <c r="AN19" s="829">
        <v>2.8046421663442941E-2</v>
      </c>
      <c r="AO19" s="827">
        <v>0.92746615087040618</v>
      </c>
      <c r="AP19" s="827">
        <v>4.4487427466150871E-2</v>
      </c>
      <c r="AQ19" s="828">
        <v>0</v>
      </c>
      <c r="AR19" s="829">
        <v>5.5555555555555552E-2</v>
      </c>
      <c r="AS19" s="827">
        <v>0.88888888888888884</v>
      </c>
      <c r="AT19" s="827">
        <v>5.5555555555555552E-2</v>
      </c>
      <c r="AU19" s="828">
        <v>0</v>
      </c>
      <c r="AV19" s="829">
        <v>0.5</v>
      </c>
      <c r="AW19" s="827">
        <v>0.25</v>
      </c>
      <c r="AX19" s="827">
        <v>0.25</v>
      </c>
      <c r="AY19" s="828">
        <v>0</v>
      </c>
      <c r="AZ19" s="829">
        <v>0.21848739495798319</v>
      </c>
      <c r="BA19" s="827">
        <v>0.5714285714285714</v>
      </c>
      <c r="BB19" s="827">
        <v>0.21008403361344538</v>
      </c>
      <c r="BC19" s="828">
        <v>0</v>
      </c>
    </row>
    <row r="20" spans="1:55" x14ac:dyDescent="0.25">
      <c r="A20" s="58"/>
      <c r="B20" s="951"/>
      <c r="C20" s="670" t="s">
        <v>49</v>
      </c>
      <c r="D20" s="830" t="s">
        <v>114</v>
      </c>
      <c r="E20" s="830" t="s">
        <v>114</v>
      </c>
      <c r="F20" s="830" t="s">
        <v>114</v>
      </c>
      <c r="G20" s="831" t="s">
        <v>114</v>
      </c>
      <c r="H20" s="832">
        <v>0.21428571428571427</v>
      </c>
      <c r="I20" s="830">
        <v>0.7142857142857143</v>
      </c>
      <c r="J20" s="830">
        <v>7.1428571428571425E-2</v>
      </c>
      <c r="K20" s="831">
        <v>0</v>
      </c>
      <c r="L20" s="832" t="s">
        <v>114</v>
      </c>
      <c r="M20" s="830" t="s">
        <v>114</v>
      </c>
      <c r="N20" s="830" t="s">
        <v>114</v>
      </c>
      <c r="O20" s="831" t="s">
        <v>114</v>
      </c>
      <c r="P20" s="832">
        <v>0</v>
      </c>
      <c r="Q20" s="830">
        <v>1</v>
      </c>
      <c r="R20" s="830">
        <v>0</v>
      </c>
      <c r="S20" s="831">
        <v>0</v>
      </c>
      <c r="T20" s="832" t="s">
        <v>114</v>
      </c>
      <c r="U20" s="830" t="s">
        <v>114</v>
      </c>
      <c r="V20" s="830" t="s">
        <v>114</v>
      </c>
      <c r="W20" s="831" t="s">
        <v>114</v>
      </c>
      <c r="X20" s="832" t="s">
        <v>114</v>
      </c>
      <c r="Y20" s="830" t="s">
        <v>114</v>
      </c>
      <c r="Z20" s="830" t="s">
        <v>114</v>
      </c>
      <c r="AA20" s="831" t="s">
        <v>114</v>
      </c>
      <c r="AB20" s="832" t="s">
        <v>114</v>
      </c>
      <c r="AC20" s="830" t="s">
        <v>114</v>
      </c>
      <c r="AD20" s="830" t="s">
        <v>114</v>
      </c>
      <c r="AE20" s="831" t="s">
        <v>114</v>
      </c>
      <c r="AF20" s="832">
        <v>0</v>
      </c>
      <c r="AG20" s="830">
        <v>0.66666666666666663</v>
      </c>
      <c r="AH20" s="830">
        <v>0.33333333333333331</v>
      </c>
      <c r="AI20" s="831">
        <v>0</v>
      </c>
      <c r="AJ20" s="832">
        <v>0.32307692307692309</v>
      </c>
      <c r="AK20" s="830">
        <v>0.47692307692307695</v>
      </c>
      <c r="AL20" s="830">
        <v>0.2</v>
      </c>
      <c r="AM20" s="831">
        <v>0</v>
      </c>
      <c r="AN20" s="832">
        <v>2.8248587570621469E-2</v>
      </c>
      <c r="AO20" s="830">
        <v>0.93220338983050843</v>
      </c>
      <c r="AP20" s="830">
        <v>3.954802259887006E-2</v>
      </c>
      <c r="AQ20" s="831">
        <v>0</v>
      </c>
      <c r="AR20" s="832">
        <v>0.16666666666666666</v>
      </c>
      <c r="AS20" s="830">
        <v>0.83333333333333337</v>
      </c>
      <c r="AT20" s="830">
        <v>0</v>
      </c>
      <c r="AU20" s="831">
        <v>0</v>
      </c>
      <c r="AV20" s="832">
        <v>0.11538461538461539</v>
      </c>
      <c r="AW20" s="830">
        <v>0.84615384615384615</v>
      </c>
      <c r="AX20" s="830">
        <v>3.8461538461538464E-2</v>
      </c>
      <c r="AY20" s="831">
        <v>0</v>
      </c>
      <c r="AZ20" s="832">
        <v>0.30349344978165937</v>
      </c>
      <c r="BA20" s="830">
        <v>0.57205240174672489</v>
      </c>
      <c r="BB20" s="830">
        <v>0.12445414847161572</v>
      </c>
      <c r="BC20" s="831">
        <v>0</v>
      </c>
    </row>
    <row r="21" spans="1:55" x14ac:dyDescent="0.25">
      <c r="A21" s="58"/>
      <c r="B21" s="951"/>
      <c r="C21" s="669" t="s">
        <v>19</v>
      </c>
      <c r="D21" s="827">
        <v>0</v>
      </c>
      <c r="E21" s="827">
        <v>1</v>
      </c>
      <c r="F21" s="827">
        <v>0</v>
      </c>
      <c r="G21" s="828">
        <v>0</v>
      </c>
      <c r="H21" s="829">
        <v>0.4580152671755725</v>
      </c>
      <c r="I21" s="827">
        <v>0.33587786259541985</v>
      </c>
      <c r="J21" s="827">
        <v>0.16030534351145037</v>
      </c>
      <c r="K21" s="828">
        <v>4.5801526717557252E-2</v>
      </c>
      <c r="L21" s="829">
        <v>1</v>
      </c>
      <c r="M21" s="827">
        <v>0</v>
      </c>
      <c r="N21" s="827">
        <v>0</v>
      </c>
      <c r="O21" s="828">
        <v>0</v>
      </c>
      <c r="P21" s="829">
        <v>0.33333333333333331</v>
      </c>
      <c r="Q21" s="827">
        <v>0.52380952380952384</v>
      </c>
      <c r="R21" s="827">
        <v>0.14285714285714285</v>
      </c>
      <c r="S21" s="828">
        <v>0</v>
      </c>
      <c r="T21" s="829" t="s">
        <v>114</v>
      </c>
      <c r="U21" s="827" t="s">
        <v>114</v>
      </c>
      <c r="V21" s="827" t="s">
        <v>114</v>
      </c>
      <c r="W21" s="828" t="s">
        <v>114</v>
      </c>
      <c r="X21" s="829" t="s">
        <v>114</v>
      </c>
      <c r="Y21" s="827" t="s">
        <v>114</v>
      </c>
      <c r="Z21" s="827" t="s">
        <v>114</v>
      </c>
      <c r="AA21" s="828" t="s">
        <v>114</v>
      </c>
      <c r="AB21" s="829" t="s">
        <v>114</v>
      </c>
      <c r="AC21" s="827" t="s">
        <v>114</v>
      </c>
      <c r="AD21" s="827" t="s">
        <v>114</v>
      </c>
      <c r="AE21" s="828" t="s">
        <v>114</v>
      </c>
      <c r="AF21" s="829" t="s">
        <v>114</v>
      </c>
      <c r="AG21" s="827" t="s">
        <v>114</v>
      </c>
      <c r="AH21" s="827" t="s">
        <v>114</v>
      </c>
      <c r="AI21" s="828" t="s">
        <v>114</v>
      </c>
      <c r="AJ21" s="829">
        <v>0.38356164383561642</v>
      </c>
      <c r="AK21" s="827">
        <v>0.36986301369863012</v>
      </c>
      <c r="AL21" s="827">
        <v>0.23972602739726026</v>
      </c>
      <c r="AM21" s="828">
        <v>6.8493150684931503E-3</v>
      </c>
      <c r="AN21" s="829">
        <v>7.7625570776255703E-2</v>
      </c>
      <c r="AO21" s="827">
        <v>0.84474885844748859</v>
      </c>
      <c r="AP21" s="827">
        <v>7.7625570776255703E-2</v>
      </c>
      <c r="AQ21" s="828">
        <v>0</v>
      </c>
      <c r="AR21" s="829">
        <v>0</v>
      </c>
      <c r="AS21" s="827">
        <v>0.66666666666666663</v>
      </c>
      <c r="AT21" s="827">
        <v>0.33333333333333331</v>
      </c>
      <c r="AU21" s="828">
        <v>0</v>
      </c>
      <c r="AV21" s="829">
        <v>0.16666666666666666</v>
      </c>
      <c r="AW21" s="827">
        <v>0.54166666666666663</v>
      </c>
      <c r="AX21" s="827">
        <v>0.29166666666666669</v>
      </c>
      <c r="AY21" s="828">
        <v>0</v>
      </c>
      <c r="AZ21" s="829">
        <v>0.40149625935162092</v>
      </c>
      <c r="BA21" s="827">
        <v>0.49127182044887779</v>
      </c>
      <c r="BB21" s="827">
        <v>0.10723192019950124</v>
      </c>
      <c r="BC21" s="828">
        <v>0</v>
      </c>
    </row>
    <row r="22" spans="1:55" x14ac:dyDescent="0.25">
      <c r="A22" s="58"/>
      <c r="B22" s="951"/>
      <c r="C22" s="670" t="s">
        <v>20</v>
      </c>
      <c r="D22" s="830">
        <v>4.7619047619047616E-2</v>
      </c>
      <c r="E22" s="830">
        <v>0.66666666666666663</v>
      </c>
      <c r="F22" s="830">
        <v>0.2857142857142857</v>
      </c>
      <c r="G22" s="831">
        <v>0</v>
      </c>
      <c r="H22" s="832">
        <v>0.3608374384236453</v>
      </c>
      <c r="I22" s="830">
        <v>0.37931034482758619</v>
      </c>
      <c r="J22" s="830">
        <v>0.16502463054187191</v>
      </c>
      <c r="K22" s="831">
        <v>9.4827586206896547E-2</v>
      </c>
      <c r="L22" s="832">
        <v>0.2857142857142857</v>
      </c>
      <c r="M22" s="830">
        <v>0.5714285714285714</v>
      </c>
      <c r="N22" s="830">
        <v>0.14285714285714285</v>
      </c>
      <c r="O22" s="831">
        <v>0</v>
      </c>
      <c r="P22" s="832">
        <v>0.23809523809523808</v>
      </c>
      <c r="Q22" s="830">
        <v>0.47619047619047616</v>
      </c>
      <c r="R22" s="830">
        <v>0.2857142857142857</v>
      </c>
      <c r="S22" s="831">
        <v>0</v>
      </c>
      <c r="T22" s="832">
        <v>0</v>
      </c>
      <c r="U22" s="830">
        <v>0</v>
      </c>
      <c r="V22" s="830">
        <v>0</v>
      </c>
      <c r="W22" s="831">
        <v>1</v>
      </c>
      <c r="X22" s="832" t="s">
        <v>114</v>
      </c>
      <c r="Y22" s="830" t="s">
        <v>114</v>
      </c>
      <c r="Z22" s="830" t="s">
        <v>114</v>
      </c>
      <c r="AA22" s="831" t="s">
        <v>114</v>
      </c>
      <c r="AB22" s="832" t="s">
        <v>114</v>
      </c>
      <c r="AC22" s="830" t="s">
        <v>114</v>
      </c>
      <c r="AD22" s="830" t="s">
        <v>114</v>
      </c>
      <c r="AE22" s="831" t="s">
        <v>114</v>
      </c>
      <c r="AF22" s="832">
        <v>0</v>
      </c>
      <c r="AG22" s="830">
        <v>0</v>
      </c>
      <c r="AH22" s="830">
        <v>1</v>
      </c>
      <c r="AI22" s="831">
        <v>0</v>
      </c>
      <c r="AJ22" s="832">
        <v>0.36452004860267317</v>
      </c>
      <c r="AK22" s="830">
        <v>0.41798298906439857</v>
      </c>
      <c r="AL22" s="830">
        <v>0.21628189550425272</v>
      </c>
      <c r="AM22" s="831">
        <v>1.215066828675577E-3</v>
      </c>
      <c r="AN22" s="832">
        <v>7.3875802997858675E-2</v>
      </c>
      <c r="AO22" s="830">
        <v>0.82226980728051391</v>
      </c>
      <c r="AP22" s="830">
        <v>0.10171306209850108</v>
      </c>
      <c r="AQ22" s="831">
        <v>2.1413276231263384E-3</v>
      </c>
      <c r="AR22" s="832">
        <v>1.9417475728155338E-2</v>
      </c>
      <c r="AS22" s="830">
        <v>0.69902912621359226</v>
      </c>
      <c r="AT22" s="830">
        <v>0.28155339805825241</v>
      </c>
      <c r="AU22" s="831">
        <v>0</v>
      </c>
      <c r="AV22" s="832">
        <v>0.14076782449725778</v>
      </c>
      <c r="AW22" s="830">
        <v>0.80073126142595974</v>
      </c>
      <c r="AX22" s="830">
        <v>5.4844606946983544E-2</v>
      </c>
      <c r="AY22" s="831">
        <v>3.6563071297989031E-3</v>
      </c>
      <c r="AZ22" s="832">
        <v>0.38030660377358488</v>
      </c>
      <c r="BA22" s="830">
        <v>0.52122641509433965</v>
      </c>
      <c r="BB22" s="830">
        <v>9.6108490566037735E-2</v>
      </c>
      <c r="BC22" s="831">
        <v>2.3584905660377358E-3</v>
      </c>
    </row>
    <row r="23" spans="1:55" x14ac:dyDescent="0.25">
      <c r="A23" s="58"/>
      <c r="B23" s="951"/>
      <c r="C23" s="669" t="s">
        <v>21</v>
      </c>
      <c r="D23" s="827">
        <v>0</v>
      </c>
      <c r="E23" s="827">
        <v>0.66666666666666663</v>
      </c>
      <c r="F23" s="827">
        <v>0.33333333333333331</v>
      </c>
      <c r="G23" s="828">
        <v>0</v>
      </c>
      <c r="H23" s="829">
        <v>0.42384105960264901</v>
      </c>
      <c r="I23" s="827">
        <v>0.36203090507726271</v>
      </c>
      <c r="J23" s="827">
        <v>0.15011037527593818</v>
      </c>
      <c r="K23" s="828">
        <v>6.4017660044150104E-2</v>
      </c>
      <c r="L23" s="829">
        <v>0</v>
      </c>
      <c r="M23" s="827">
        <v>0</v>
      </c>
      <c r="N23" s="827">
        <v>1</v>
      </c>
      <c r="O23" s="828">
        <v>0</v>
      </c>
      <c r="P23" s="829">
        <v>0.390625</v>
      </c>
      <c r="Q23" s="827">
        <v>0.28125</v>
      </c>
      <c r="R23" s="827">
        <v>0.328125</v>
      </c>
      <c r="S23" s="828">
        <v>0</v>
      </c>
      <c r="T23" s="829" t="s">
        <v>114</v>
      </c>
      <c r="U23" s="827" t="s">
        <v>114</v>
      </c>
      <c r="V23" s="827" t="s">
        <v>114</v>
      </c>
      <c r="W23" s="828" t="s">
        <v>114</v>
      </c>
      <c r="X23" s="829" t="s">
        <v>114</v>
      </c>
      <c r="Y23" s="827" t="s">
        <v>114</v>
      </c>
      <c r="Z23" s="827" t="s">
        <v>114</v>
      </c>
      <c r="AA23" s="828" t="s">
        <v>114</v>
      </c>
      <c r="AB23" s="829" t="s">
        <v>114</v>
      </c>
      <c r="AC23" s="827" t="s">
        <v>114</v>
      </c>
      <c r="AD23" s="827" t="s">
        <v>114</v>
      </c>
      <c r="AE23" s="828" t="s">
        <v>114</v>
      </c>
      <c r="AF23" s="829">
        <v>0</v>
      </c>
      <c r="AG23" s="827">
        <v>1</v>
      </c>
      <c r="AH23" s="827">
        <v>0</v>
      </c>
      <c r="AI23" s="828">
        <v>0</v>
      </c>
      <c r="AJ23" s="829">
        <v>0.3579454253611557</v>
      </c>
      <c r="AK23" s="827">
        <v>0.4044943820224719</v>
      </c>
      <c r="AL23" s="827">
        <v>0.2375601926163724</v>
      </c>
      <c r="AM23" s="828">
        <v>0</v>
      </c>
      <c r="AN23" s="829">
        <v>3.8585209003215437E-2</v>
      </c>
      <c r="AO23" s="827">
        <v>0.81350482315112538</v>
      </c>
      <c r="AP23" s="827">
        <v>0.14790996784565916</v>
      </c>
      <c r="AQ23" s="828">
        <v>0</v>
      </c>
      <c r="AR23" s="829">
        <v>4.878048780487805E-2</v>
      </c>
      <c r="AS23" s="827">
        <v>0.56097560975609762</v>
      </c>
      <c r="AT23" s="827">
        <v>0.3902439024390244</v>
      </c>
      <c r="AU23" s="828">
        <v>0</v>
      </c>
      <c r="AV23" s="829">
        <v>0.1497005988023952</v>
      </c>
      <c r="AW23" s="827">
        <v>0.74850299401197606</v>
      </c>
      <c r="AX23" s="827">
        <v>0.10179640718562874</v>
      </c>
      <c r="AY23" s="828">
        <v>0</v>
      </c>
      <c r="AZ23" s="829">
        <v>0.45760598503740646</v>
      </c>
      <c r="BA23" s="827">
        <v>0.43703241895261846</v>
      </c>
      <c r="BB23" s="827">
        <v>0.10536159600997506</v>
      </c>
      <c r="BC23" s="828">
        <v>0</v>
      </c>
    </row>
    <row r="24" spans="1:55" x14ac:dyDescent="0.25">
      <c r="A24" s="58"/>
      <c r="B24" s="951"/>
      <c r="C24" s="670" t="s">
        <v>22</v>
      </c>
      <c r="D24" s="830">
        <v>0</v>
      </c>
      <c r="E24" s="830">
        <v>1</v>
      </c>
      <c r="F24" s="830">
        <v>0</v>
      </c>
      <c r="G24" s="831">
        <v>0</v>
      </c>
      <c r="H24" s="832">
        <v>0.39743589743589741</v>
      </c>
      <c r="I24" s="830">
        <v>0.36324786324786323</v>
      </c>
      <c r="J24" s="830">
        <v>0.15811965811965811</v>
      </c>
      <c r="K24" s="831">
        <v>8.11965811965812E-2</v>
      </c>
      <c r="L24" s="832">
        <v>0.25</v>
      </c>
      <c r="M24" s="830">
        <v>0.5</v>
      </c>
      <c r="N24" s="830">
        <v>0.25</v>
      </c>
      <c r="O24" s="831">
        <v>0</v>
      </c>
      <c r="P24" s="832">
        <v>0.46153846153846156</v>
      </c>
      <c r="Q24" s="830">
        <v>0.30769230769230771</v>
      </c>
      <c r="R24" s="830">
        <v>0.23076923076923078</v>
      </c>
      <c r="S24" s="831">
        <v>0</v>
      </c>
      <c r="T24" s="832" t="s">
        <v>114</v>
      </c>
      <c r="U24" s="830" t="s">
        <v>114</v>
      </c>
      <c r="V24" s="830" t="s">
        <v>114</v>
      </c>
      <c r="W24" s="831" t="s">
        <v>114</v>
      </c>
      <c r="X24" s="832" t="s">
        <v>114</v>
      </c>
      <c r="Y24" s="830" t="s">
        <v>114</v>
      </c>
      <c r="Z24" s="830" t="s">
        <v>114</v>
      </c>
      <c r="AA24" s="831" t="s">
        <v>114</v>
      </c>
      <c r="AB24" s="832" t="s">
        <v>114</v>
      </c>
      <c r="AC24" s="830" t="s">
        <v>114</v>
      </c>
      <c r="AD24" s="830" t="s">
        <v>114</v>
      </c>
      <c r="AE24" s="831" t="s">
        <v>114</v>
      </c>
      <c r="AF24" s="832">
        <v>0.25</v>
      </c>
      <c r="AG24" s="830">
        <v>0.5</v>
      </c>
      <c r="AH24" s="830">
        <v>0.25</v>
      </c>
      <c r="AI24" s="831">
        <v>0</v>
      </c>
      <c r="AJ24" s="832">
        <v>0.45323741007194246</v>
      </c>
      <c r="AK24" s="830">
        <v>0.41007194244604317</v>
      </c>
      <c r="AL24" s="830">
        <v>0.12949640287769784</v>
      </c>
      <c r="AM24" s="831">
        <v>7.1942446043165471E-3</v>
      </c>
      <c r="AN24" s="832">
        <v>0.2</v>
      </c>
      <c r="AO24" s="830">
        <v>0.6</v>
      </c>
      <c r="AP24" s="830">
        <v>0.2</v>
      </c>
      <c r="AQ24" s="831">
        <v>0</v>
      </c>
      <c r="AR24" s="832">
        <v>0</v>
      </c>
      <c r="AS24" s="830">
        <v>0.89473684210526316</v>
      </c>
      <c r="AT24" s="830">
        <v>0.10526315789473684</v>
      </c>
      <c r="AU24" s="831">
        <v>0</v>
      </c>
      <c r="AV24" s="832">
        <v>0.21428571428571427</v>
      </c>
      <c r="AW24" s="830">
        <v>0.72142857142857142</v>
      </c>
      <c r="AX24" s="830">
        <v>5.7142857142857141E-2</v>
      </c>
      <c r="AY24" s="831">
        <v>7.1428571428571426E-3</v>
      </c>
      <c r="AZ24" s="832">
        <v>0.34185848252344414</v>
      </c>
      <c r="BA24" s="830">
        <v>0.57118499573742543</v>
      </c>
      <c r="BB24" s="830">
        <v>8.6956521739130432E-2</v>
      </c>
      <c r="BC24" s="831">
        <v>0</v>
      </c>
    </row>
    <row r="25" spans="1:55" x14ac:dyDescent="0.25">
      <c r="A25" s="58"/>
      <c r="B25" s="951"/>
      <c r="C25" s="669" t="s">
        <v>23</v>
      </c>
      <c r="D25" s="827">
        <v>0.15384615384615385</v>
      </c>
      <c r="E25" s="827">
        <v>0.69230769230769229</v>
      </c>
      <c r="F25" s="827">
        <v>0.15384615384615385</v>
      </c>
      <c r="G25" s="828">
        <v>0</v>
      </c>
      <c r="H25" s="829">
        <v>0.30612244897959184</v>
      </c>
      <c r="I25" s="827">
        <v>0.55102040816326525</v>
      </c>
      <c r="J25" s="827">
        <v>0.12244897959183673</v>
      </c>
      <c r="K25" s="828">
        <v>2.0408163265306121E-2</v>
      </c>
      <c r="L25" s="829" t="s">
        <v>114</v>
      </c>
      <c r="M25" s="827" t="s">
        <v>114</v>
      </c>
      <c r="N25" s="827" t="s">
        <v>114</v>
      </c>
      <c r="O25" s="828" t="s">
        <v>114</v>
      </c>
      <c r="P25" s="829">
        <v>0.2413793103448276</v>
      </c>
      <c r="Q25" s="827">
        <v>0.44827586206896552</v>
      </c>
      <c r="R25" s="827">
        <v>0.31034482758620691</v>
      </c>
      <c r="S25" s="828">
        <v>0</v>
      </c>
      <c r="T25" s="829" t="s">
        <v>114</v>
      </c>
      <c r="U25" s="827" t="s">
        <v>114</v>
      </c>
      <c r="V25" s="827" t="s">
        <v>114</v>
      </c>
      <c r="W25" s="828" t="s">
        <v>114</v>
      </c>
      <c r="X25" s="829" t="s">
        <v>114</v>
      </c>
      <c r="Y25" s="827" t="s">
        <v>114</v>
      </c>
      <c r="Z25" s="827" t="s">
        <v>114</v>
      </c>
      <c r="AA25" s="828" t="s">
        <v>114</v>
      </c>
      <c r="AB25" s="829" t="s">
        <v>114</v>
      </c>
      <c r="AC25" s="827" t="s">
        <v>114</v>
      </c>
      <c r="AD25" s="827" t="s">
        <v>114</v>
      </c>
      <c r="AE25" s="828" t="s">
        <v>114</v>
      </c>
      <c r="AF25" s="829">
        <v>0.27777777777777779</v>
      </c>
      <c r="AG25" s="827">
        <v>0.61111111111111116</v>
      </c>
      <c r="AH25" s="827">
        <v>0.1111111111111111</v>
      </c>
      <c r="AI25" s="828">
        <v>0</v>
      </c>
      <c r="AJ25" s="829">
        <v>0.31707317073170732</v>
      </c>
      <c r="AK25" s="827">
        <v>0.49906191369606001</v>
      </c>
      <c r="AL25" s="827">
        <v>0.18386491557223264</v>
      </c>
      <c r="AM25" s="828">
        <v>0</v>
      </c>
      <c r="AN25" s="829">
        <v>8.0712788259958076E-2</v>
      </c>
      <c r="AO25" s="827">
        <v>0.84486373165618445</v>
      </c>
      <c r="AP25" s="827">
        <v>7.4423480083857449E-2</v>
      </c>
      <c r="AQ25" s="828">
        <v>0</v>
      </c>
      <c r="AR25" s="829">
        <v>0.14018691588785046</v>
      </c>
      <c r="AS25" s="827">
        <v>0.65420560747663548</v>
      </c>
      <c r="AT25" s="827">
        <v>0.20560747663551401</v>
      </c>
      <c r="AU25" s="828">
        <v>0</v>
      </c>
      <c r="AV25" s="829">
        <v>0.33333333333333331</v>
      </c>
      <c r="AW25" s="827">
        <v>0.66666666666666663</v>
      </c>
      <c r="AX25" s="827">
        <v>0</v>
      </c>
      <c r="AY25" s="828">
        <v>0</v>
      </c>
      <c r="AZ25" s="829">
        <v>0.48148148148148145</v>
      </c>
      <c r="BA25" s="827">
        <v>0.43209876543209874</v>
      </c>
      <c r="BB25" s="827">
        <v>8.6419753086419748E-2</v>
      </c>
      <c r="BC25" s="828">
        <v>0</v>
      </c>
    </row>
    <row r="26" spans="1:55" ht="15.75" thickBot="1" x14ac:dyDescent="0.3">
      <c r="A26" s="58"/>
      <c r="B26" s="949"/>
      <c r="C26" s="671" t="s">
        <v>24</v>
      </c>
      <c r="D26" s="833">
        <v>0.25</v>
      </c>
      <c r="E26" s="833">
        <v>0.5</v>
      </c>
      <c r="F26" s="833">
        <v>0.25</v>
      </c>
      <c r="G26" s="834">
        <v>0</v>
      </c>
      <c r="H26" s="850">
        <v>0</v>
      </c>
      <c r="I26" s="833">
        <v>1</v>
      </c>
      <c r="J26" s="833">
        <v>0</v>
      </c>
      <c r="K26" s="834">
        <v>0</v>
      </c>
      <c r="L26" s="850" t="s">
        <v>114</v>
      </c>
      <c r="M26" s="833" t="s">
        <v>114</v>
      </c>
      <c r="N26" s="833" t="s">
        <v>114</v>
      </c>
      <c r="O26" s="834" t="s">
        <v>114</v>
      </c>
      <c r="P26" s="850" t="s">
        <v>114</v>
      </c>
      <c r="Q26" s="833" t="s">
        <v>114</v>
      </c>
      <c r="R26" s="833" t="s">
        <v>114</v>
      </c>
      <c r="S26" s="834" t="s">
        <v>114</v>
      </c>
      <c r="T26" s="850" t="s">
        <v>114</v>
      </c>
      <c r="U26" s="833" t="s">
        <v>114</v>
      </c>
      <c r="V26" s="833" t="s">
        <v>114</v>
      </c>
      <c r="W26" s="834" t="s">
        <v>114</v>
      </c>
      <c r="X26" s="850" t="s">
        <v>114</v>
      </c>
      <c r="Y26" s="833" t="s">
        <v>114</v>
      </c>
      <c r="Z26" s="833" t="s">
        <v>114</v>
      </c>
      <c r="AA26" s="834" t="s">
        <v>114</v>
      </c>
      <c r="AB26" s="850" t="s">
        <v>114</v>
      </c>
      <c r="AC26" s="833" t="s">
        <v>114</v>
      </c>
      <c r="AD26" s="833" t="s">
        <v>114</v>
      </c>
      <c r="AE26" s="834" t="s">
        <v>114</v>
      </c>
      <c r="AF26" s="850" t="s">
        <v>114</v>
      </c>
      <c r="AG26" s="833" t="s">
        <v>114</v>
      </c>
      <c r="AH26" s="833" t="s">
        <v>114</v>
      </c>
      <c r="AI26" s="834" t="s">
        <v>114</v>
      </c>
      <c r="AJ26" s="850">
        <v>0</v>
      </c>
      <c r="AK26" s="833">
        <v>0</v>
      </c>
      <c r="AL26" s="833">
        <v>1</v>
      </c>
      <c r="AM26" s="834">
        <v>0</v>
      </c>
      <c r="AN26" s="850">
        <v>1</v>
      </c>
      <c r="AO26" s="833">
        <v>0</v>
      </c>
      <c r="AP26" s="833">
        <v>0</v>
      </c>
      <c r="AQ26" s="834">
        <v>0</v>
      </c>
      <c r="AR26" s="850" t="s">
        <v>114</v>
      </c>
      <c r="AS26" s="833" t="s">
        <v>114</v>
      </c>
      <c r="AT26" s="833" t="s">
        <v>114</v>
      </c>
      <c r="AU26" s="834" t="s">
        <v>114</v>
      </c>
      <c r="AV26" s="850" t="s">
        <v>114</v>
      </c>
      <c r="AW26" s="833" t="s">
        <v>114</v>
      </c>
      <c r="AX26" s="833" t="s">
        <v>114</v>
      </c>
      <c r="AY26" s="834" t="s">
        <v>114</v>
      </c>
      <c r="AZ26" s="850">
        <v>0.125</v>
      </c>
      <c r="BA26" s="833">
        <v>0.875</v>
      </c>
      <c r="BB26" s="833">
        <v>0</v>
      </c>
      <c r="BC26" s="834">
        <v>0</v>
      </c>
    </row>
    <row r="27" spans="1:55" ht="15.75" thickBot="1" x14ac:dyDescent="0.3">
      <c r="A27" s="58"/>
      <c r="B27" s="952" t="s">
        <v>50</v>
      </c>
      <c r="C27" s="1012"/>
      <c r="D27" s="836">
        <v>0.13095238095238096</v>
      </c>
      <c r="E27" s="841">
        <v>0.69047619047619047</v>
      </c>
      <c r="F27" s="841">
        <v>0.17857142857142858</v>
      </c>
      <c r="G27" s="841">
        <v>0</v>
      </c>
      <c r="H27" s="836">
        <v>0.35374697824335216</v>
      </c>
      <c r="I27" s="841">
        <v>0.40048348106365833</v>
      </c>
      <c r="J27" s="841">
        <v>0.15390813859790492</v>
      </c>
      <c r="K27" s="841">
        <v>9.1861402095084616E-2</v>
      </c>
      <c r="L27" s="836">
        <v>0.15384615384615385</v>
      </c>
      <c r="M27" s="841">
        <v>0.46153846153846156</v>
      </c>
      <c r="N27" s="841">
        <v>0.38461538461538464</v>
      </c>
      <c r="O27" s="841">
        <v>0</v>
      </c>
      <c r="P27" s="836">
        <v>0.24607329842931938</v>
      </c>
      <c r="Q27" s="841">
        <v>0.50785340314136129</v>
      </c>
      <c r="R27" s="841">
        <v>0.24607329842931938</v>
      </c>
      <c r="S27" s="841">
        <v>0</v>
      </c>
      <c r="T27" s="836">
        <v>0</v>
      </c>
      <c r="U27" s="841">
        <v>0</v>
      </c>
      <c r="V27" s="841">
        <v>0</v>
      </c>
      <c r="W27" s="841">
        <v>1</v>
      </c>
      <c r="X27" s="836" t="s">
        <v>114</v>
      </c>
      <c r="Y27" s="841" t="s">
        <v>114</v>
      </c>
      <c r="Z27" s="841" t="s">
        <v>114</v>
      </c>
      <c r="AA27" s="841" t="s">
        <v>114</v>
      </c>
      <c r="AB27" s="836" t="s">
        <v>114</v>
      </c>
      <c r="AC27" s="841" t="s">
        <v>114</v>
      </c>
      <c r="AD27" s="841" t="s">
        <v>114</v>
      </c>
      <c r="AE27" s="841" t="s">
        <v>114</v>
      </c>
      <c r="AF27" s="836">
        <v>0.21428571428571427</v>
      </c>
      <c r="AG27" s="841">
        <v>0.6428571428571429</v>
      </c>
      <c r="AH27" s="841">
        <v>0.14285714285714285</v>
      </c>
      <c r="AI27" s="841">
        <v>0</v>
      </c>
      <c r="AJ27" s="836">
        <v>0.35758706467661694</v>
      </c>
      <c r="AK27" s="841">
        <v>0.45087064676616917</v>
      </c>
      <c r="AL27" s="841">
        <v>0.19029850746268656</v>
      </c>
      <c r="AM27" s="841">
        <v>1.2437810945273632E-3</v>
      </c>
      <c r="AN27" s="836">
        <v>6.2753036437246959E-2</v>
      </c>
      <c r="AO27" s="841">
        <v>0.8582995951417004</v>
      </c>
      <c r="AP27" s="841">
        <v>7.8137651821862344E-2</v>
      </c>
      <c r="AQ27" s="841">
        <v>8.0971659919028337E-4</v>
      </c>
      <c r="AR27" s="836">
        <v>8.0321285140562249E-2</v>
      </c>
      <c r="AS27" s="841">
        <v>0.69477911646586343</v>
      </c>
      <c r="AT27" s="841">
        <v>0.22489959839357429</v>
      </c>
      <c r="AU27" s="841">
        <v>0</v>
      </c>
      <c r="AV27" s="836">
        <v>0.13636363636363635</v>
      </c>
      <c r="AW27" s="841">
        <v>0.80481283422459893</v>
      </c>
      <c r="AX27" s="841">
        <v>5.6149732620320858E-2</v>
      </c>
      <c r="AY27" s="841">
        <v>2.6737967914438501E-3</v>
      </c>
      <c r="AZ27" s="836">
        <v>0.37863222776636335</v>
      </c>
      <c r="BA27" s="841">
        <v>0.52010566480774878</v>
      </c>
      <c r="BB27" s="841">
        <v>0.10008805400645729</v>
      </c>
      <c r="BC27" s="839">
        <v>1.174053419430584E-3</v>
      </c>
    </row>
    <row r="28" spans="1:55" ht="15.75" thickBot="1" x14ac:dyDescent="0.3">
      <c r="A28" s="58"/>
      <c r="B28" s="945" t="s">
        <v>51</v>
      </c>
      <c r="C28" s="946"/>
      <c r="D28" s="844">
        <v>0.14130434782608695</v>
      </c>
      <c r="E28" s="845">
        <v>0.66304347826086951</v>
      </c>
      <c r="F28" s="845">
        <v>0.19565217391304349</v>
      </c>
      <c r="G28" s="845">
        <v>0</v>
      </c>
      <c r="H28" s="844">
        <v>0.34372881355932206</v>
      </c>
      <c r="I28" s="845">
        <v>0.40135593220338983</v>
      </c>
      <c r="J28" s="845">
        <v>0.14915254237288136</v>
      </c>
      <c r="K28" s="845">
        <v>0.10576271186440678</v>
      </c>
      <c r="L28" s="844">
        <v>0.16666666666666666</v>
      </c>
      <c r="M28" s="845">
        <v>0.5</v>
      </c>
      <c r="N28" s="845">
        <v>0.27777777777777779</v>
      </c>
      <c r="O28" s="845">
        <v>5.5555555555555552E-2</v>
      </c>
      <c r="P28" s="844">
        <v>0.24509803921568626</v>
      </c>
      <c r="Q28" s="845">
        <v>0.51960784313725494</v>
      </c>
      <c r="R28" s="845">
        <v>0.23529411764705882</v>
      </c>
      <c r="S28" s="845">
        <v>0</v>
      </c>
      <c r="T28" s="844">
        <v>0</v>
      </c>
      <c r="U28" s="845">
        <v>0</v>
      </c>
      <c r="V28" s="845">
        <v>0</v>
      </c>
      <c r="W28" s="845">
        <v>1</v>
      </c>
      <c r="X28" s="844" t="s">
        <v>114</v>
      </c>
      <c r="Y28" s="845" t="s">
        <v>114</v>
      </c>
      <c r="Z28" s="845" t="s">
        <v>114</v>
      </c>
      <c r="AA28" s="845" t="s">
        <v>114</v>
      </c>
      <c r="AB28" s="844" t="s">
        <v>114</v>
      </c>
      <c r="AC28" s="845" t="s">
        <v>114</v>
      </c>
      <c r="AD28" s="845" t="s">
        <v>114</v>
      </c>
      <c r="AE28" s="845" t="s">
        <v>114</v>
      </c>
      <c r="AF28" s="844">
        <v>0.22222222222222221</v>
      </c>
      <c r="AG28" s="845">
        <v>0.61111111111111116</v>
      </c>
      <c r="AH28" s="845">
        <v>0.16666666666666666</v>
      </c>
      <c r="AI28" s="845">
        <v>0</v>
      </c>
      <c r="AJ28" s="844">
        <v>0.35701906412478335</v>
      </c>
      <c r="AK28" s="845">
        <v>0.45638359329867129</v>
      </c>
      <c r="AL28" s="845">
        <v>0.18486424032351242</v>
      </c>
      <c r="AM28" s="845">
        <v>1.7331022530329288E-3</v>
      </c>
      <c r="AN28" s="844">
        <v>5.9395248380129592E-2</v>
      </c>
      <c r="AO28" s="845">
        <v>0.86249100071994245</v>
      </c>
      <c r="AP28" s="845">
        <v>7.7393808495320376E-2</v>
      </c>
      <c r="AQ28" s="845">
        <v>7.1994240460763136E-4</v>
      </c>
      <c r="AR28" s="844">
        <v>7.9136690647482008E-2</v>
      </c>
      <c r="AS28" s="845">
        <v>0.71223021582733814</v>
      </c>
      <c r="AT28" s="845">
        <v>0.20863309352517986</v>
      </c>
      <c r="AU28" s="845">
        <v>0</v>
      </c>
      <c r="AV28" s="844">
        <v>0.13748763600395647</v>
      </c>
      <c r="AW28" s="845">
        <v>0.78733926805143417</v>
      </c>
      <c r="AX28" s="845">
        <v>6.6271018793273989E-2</v>
      </c>
      <c r="AY28" s="845">
        <v>8.9020771513353119E-3</v>
      </c>
      <c r="AZ28" s="844">
        <v>0.36464891041162228</v>
      </c>
      <c r="BA28" s="845">
        <v>0.53268765133171914</v>
      </c>
      <c r="BB28" s="845">
        <v>0.10169491525423729</v>
      </c>
      <c r="BC28" s="846">
        <v>9.6852300242130751E-4</v>
      </c>
    </row>
    <row r="32" spans="1:55" ht="22.5" customHeight="1" thickBot="1" x14ac:dyDescent="0.3">
      <c r="D32" s="1006" t="s">
        <v>33</v>
      </c>
      <c r="E32" s="981"/>
      <c r="F32" s="981"/>
      <c r="G32" s="981"/>
      <c r="H32" s="981"/>
      <c r="I32" s="981"/>
      <c r="J32" s="981"/>
      <c r="K32" s="981"/>
      <c r="L32" s="981"/>
      <c r="M32" s="981"/>
      <c r="N32" s="981"/>
      <c r="O32" s="981"/>
      <c r="P32" s="981"/>
      <c r="Q32" s="981"/>
      <c r="R32" s="981"/>
      <c r="S32" s="981"/>
      <c r="T32" s="981"/>
      <c r="U32" s="981"/>
      <c r="V32" s="981"/>
      <c r="W32" s="981"/>
      <c r="X32" s="981"/>
      <c r="Y32" s="981"/>
      <c r="Z32" s="981"/>
      <c r="AA32" s="981"/>
      <c r="AB32" s="981"/>
      <c r="AC32" s="981"/>
      <c r="AD32" s="981"/>
      <c r="AE32" s="981"/>
      <c r="AF32" s="981"/>
      <c r="AG32" s="981"/>
      <c r="AH32" s="981"/>
      <c r="AI32" s="981"/>
      <c r="AJ32" s="981"/>
      <c r="AK32" s="981"/>
      <c r="AL32" s="981"/>
      <c r="AM32" s="981"/>
      <c r="AN32" s="981"/>
      <c r="AO32" s="981"/>
      <c r="AP32" s="981"/>
      <c r="AQ32" s="981"/>
      <c r="AR32" s="981"/>
      <c r="AS32" s="981"/>
      <c r="AT32" s="981"/>
      <c r="AU32" s="981"/>
      <c r="AV32" s="981"/>
      <c r="AW32" s="981"/>
      <c r="AX32" s="981"/>
      <c r="AY32" s="981"/>
      <c r="AZ32" s="981"/>
      <c r="BA32" s="981"/>
      <c r="BB32" s="981"/>
      <c r="BC32" s="1007"/>
    </row>
    <row r="33" spans="1:55" ht="53.25" customHeight="1" x14ac:dyDescent="0.25">
      <c r="D33" s="1017" t="s">
        <v>177</v>
      </c>
      <c r="E33" s="1018"/>
      <c r="F33" s="1018"/>
      <c r="G33" s="1019"/>
      <c r="H33" s="1017" t="s">
        <v>83</v>
      </c>
      <c r="I33" s="1018"/>
      <c r="J33" s="1018"/>
      <c r="K33" s="1019"/>
      <c r="L33" s="1017" t="s">
        <v>45</v>
      </c>
      <c r="M33" s="1018"/>
      <c r="N33" s="1018"/>
      <c r="O33" s="1019"/>
      <c r="P33" s="1017" t="s">
        <v>85</v>
      </c>
      <c r="Q33" s="1018"/>
      <c r="R33" s="1018"/>
      <c r="S33" s="1019"/>
      <c r="T33" s="1017" t="s">
        <v>297</v>
      </c>
      <c r="U33" s="1018"/>
      <c r="V33" s="1018"/>
      <c r="W33" s="1019"/>
      <c r="X33" s="1017" t="s">
        <v>298</v>
      </c>
      <c r="Y33" s="1018"/>
      <c r="Z33" s="1018"/>
      <c r="AA33" s="1019"/>
      <c r="AB33" s="1017" t="s">
        <v>299</v>
      </c>
      <c r="AC33" s="1018"/>
      <c r="AD33" s="1018"/>
      <c r="AE33" s="1019"/>
      <c r="AF33" s="1017" t="s">
        <v>300</v>
      </c>
      <c r="AG33" s="1018"/>
      <c r="AH33" s="1018"/>
      <c r="AI33" s="1019"/>
      <c r="AJ33" s="1017" t="s">
        <v>123</v>
      </c>
      <c r="AK33" s="1018"/>
      <c r="AL33" s="1018"/>
      <c r="AM33" s="1019"/>
      <c r="AN33" s="1017" t="s">
        <v>48</v>
      </c>
      <c r="AO33" s="1018"/>
      <c r="AP33" s="1018"/>
      <c r="AQ33" s="1019"/>
      <c r="AR33" s="1017" t="s">
        <v>89</v>
      </c>
      <c r="AS33" s="1018"/>
      <c r="AT33" s="1018"/>
      <c r="AU33" s="1019"/>
      <c r="AV33" s="1017" t="s">
        <v>147</v>
      </c>
      <c r="AW33" s="1018"/>
      <c r="AX33" s="1018"/>
      <c r="AY33" s="1019"/>
      <c r="AZ33" s="1017" t="s">
        <v>42</v>
      </c>
      <c r="BA33" s="1018"/>
      <c r="BB33" s="1018"/>
      <c r="BC33" s="1020"/>
    </row>
    <row r="34" spans="1:55" ht="66" thickBot="1" x14ac:dyDescent="0.3">
      <c r="B34" s="2"/>
      <c r="C34" s="62"/>
      <c r="D34" s="676" t="s">
        <v>190</v>
      </c>
      <c r="E34" s="677" t="s">
        <v>192</v>
      </c>
      <c r="F34" s="677" t="s">
        <v>118</v>
      </c>
      <c r="G34" s="678" t="s">
        <v>79</v>
      </c>
      <c r="H34" s="683" t="s">
        <v>190</v>
      </c>
      <c r="I34" s="677" t="s">
        <v>192</v>
      </c>
      <c r="J34" s="677" t="s">
        <v>118</v>
      </c>
      <c r="K34" s="678" t="s">
        <v>79</v>
      </c>
      <c r="L34" s="683" t="s">
        <v>190</v>
      </c>
      <c r="M34" s="677" t="s">
        <v>192</v>
      </c>
      <c r="N34" s="677" t="s">
        <v>118</v>
      </c>
      <c r="O34" s="678" t="s">
        <v>79</v>
      </c>
      <c r="P34" s="683" t="s">
        <v>190</v>
      </c>
      <c r="Q34" s="677" t="s">
        <v>192</v>
      </c>
      <c r="R34" s="677" t="s">
        <v>118</v>
      </c>
      <c r="S34" s="678" t="s">
        <v>79</v>
      </c>
      <c r="T34" s="683" t="s">
        <v>190</v>
      </c>
      <c r="U34" s="677" t="s">
        <v>192</v>
      </c>
      <c r="V34" s="677" t="s">
        <v>118</v>
      </c>
      <c r="W34" s="678" t="s">
        <v>79</v>
      </c>
      <c r="X34" s="683" t="s">
        <v>190</v>
      </c>
      <c r="Y34" s="677" t="s">
        <v>192</v>
      </c>
      <c r="Z34" s="677" t="s">
        <v>118</v>
      </c>
      <c r="AA34" s="678" t="s">
        <v>79</v>
      </c>
      <c r="AB34" s="683" t="s">
        <v>190</v>
      </c>
      <c r="AC34" s="677" t="s">
        <v>192</v>
      </c>
      <c r="AD34" s="677" t="s">
        <v>118</v>
      </c>
      <c r="AE34" s="678" t="s">
        <v>79</v>
      </c>
      <c r="AF34" s="683" t="s">
        <v>190</v>
      </c>
      <c r="AG34" s="677" t="s">
        <v>192</v>
      </c>
      <c r="AH34" s="677" t="s">
        <v>118</v>
      </c>
      <c r="AI34" s="678" t="s">
        <v>79</v>
      </c>
      <c r="AJ34" s="683" t="s">
        <v>190</v>
      </c>
      <c r="AK34" s="677" t="s">
        <v>192</v>
      </c>
      <c r="AL34" s="677" t="s">
        <v>118</v>
      </c>
      <c r="AM34" s="678" t="s">
        <v>79</v>
      </c>
      <c r="AN34" s="683" t="s">
        <v>190</v>
      </c>
      <c r="AO34" s="677" t="s">
        <v>192</v>
      </c>
      <c r="AP34" s="677" t="s">
        <v>118</v>
      </c>
      <c r="AQ34" s="678" t="s">
        <v>79</v>
      </c>
      <c r="AR34" s="683" t="s">
        <v>190</v>
      </c>
      <c r="AS34" s="677" t="s">
        <v>192</v>
      </c>
      <c r="AT34" s="677" t="s">
        <v>118</v>
      </c>
      <c r="AU34" s="678" t="s">
        <v>79</v>
      </c>
      <c r="AV34" s="683" t="s">
        <v>190</v>
      </c>
      <c r="AW34" s="677" t="s">
        <v>192</v>
      </c>
      <c r="AX34" s="677" t="s">
        <v>118</v>
      </c>
      <c r="AY34" s="678" t="s">
        <v>79</v>
      </c>
      <c r="AZ34" s="683" t="s">
        <v>190</v>
      </c>
      <c r="BA34" s="677" t="s">
        <v>192</v>
      </c>
      <c r="BB34" s="677" t="s">
        <v>118</v>
      </c>
      <c r="BC34" s="685" t="s">
        <v>79</v>
      </c>
    </row>
    <row r="35" spans="1:55" ht="15" customHeight="1" x14ac:dyDescent="0.25">
      <c r="B35" s="950" t="s">
        <v>175</v>
      </c>
      <c r="C35" s="668" t="s">
        <v>4</v>
      </c>
      <c r="D35" s="824" t="s">
        <v>114</v>
      </c>
      <c r="E35" s="824" t="s">
        <v>114</v>
      </c>
      <c r="F35" s="824" t="s">
        <v>114</v>
      </c>
      <c r="G35" s="849" t="s">
        <v>114</v>
      </c>
      <c r="H35" s="826" t="s">
        <v>114</v>
      </c>
      <c r="I35" s="824" t="s">
        <v>114</v>
      </c>
      <c r="J35" s="824" t="s">
        <v>114</v>
      </c>
      <c r="K35" s="849" t="s">
        <v>114</v>
      </c>
      <c r="L35" s="826" t="s">
        <v>114</v>
      </c>
      <c r="M35" s="824" t="s">
        <v>114</v>
      </c>
      <c r="N35" s="824" t="s">
        <v>114</v>
      </c>
      <c r="O35" s="849" t="s">
        <v>114</v>
      </c>
      <c r="P35" s="826" t="s">
        <v>114</v>
      </c>
      <c r="Q35" s="824" t="s">
        <v>114</v>
      </c>
      <c r="R35" s="824" t="s">
        <v>114</v>
      </c>
      <c r="S35" s="849" t="s">
        <v>114</v>
      </c>
      <c r="T35" s="826" t="s">
        <v>114</v>
      </c>
      <c r="U35" s="824" t="s">
        <v>114</v>
      </c>
      <c r="V35" s="824" t="s">
        <v>114</v>
      </c>
      <c r="W35" s="849" t="s">
        <v>114</v>
      </c>
      <c r="X35" s="826" t="s">
        <v>114</v>
      </c>
      <c r="Y35" s="824" t="s">
        <v>114</v>
      </c>
      <c r="Z35" s="824" t="s">
        <v>114</v>
      </c>
      <c r="AA35" s="849" t="s">
        <v>114</v>
      </c>
      <c r="AB35" s="826" t="s">
        <v>114</v>
      </c>
      <c r="AC35" s="824" t="s">
        <v>114</v>
      </c>
      <c r="AD35" s="824" t="s">
        <v>114</v>
      </c>
      <c r="AE35" s="849" t="s">
        <v>114</v>
      </c>
      <c r="AF35" s="826" t="s">
        <v>114</v>
      </c>
      <c r="AG35" s="824" t="s">
        <v>114</v>
      </c>
      <c r="AH35" s="824" t="s">
        <v>114</v>
      </c>
      <c r="AI35" s="849" t="s">
        <v>114</v>
      </c>
      <c r="AJ35" s="826" t="s">
        <v>114</v>
      </c>
      <c r="AK35" s="824" t="s">
        <v>114</v>
      </c>
      <c r="AL35" s="824" t="s">
        <v>114</v>
      </c>
      <c r="AM35" s="849" t="s">
        <v>114</v>
      </c>
      <c r="AN35" s="826" t="s">
        <v>114</v>
      </c>
      <c r="AO35" s="824" t="s">
        <v>114</v>
      </c>
      <c r="AP35" s="824" t="s">
        <v>114</v>
      </c>
      <c r="AQ35" s="849" t="s">
        <v>114</v>
      </c>
      <c r="AR35" s="826" t="s">
        <v>114</v>
      </c>
      <c r="AS35" s="824" t="s">
        <v>114</v>
      </c>
      <c r="AT35" s="824" t="s">
        <v>114</v>
      </c>
      <c r="AU35" s="849" t="s">
        <v>114</v>
      </c>
      <c r="AV35" s="826" t="s">
        <v>114</v>
      </c>
      <c r="AW35" s="824" t="s">
        <v>114</v>
      </c>
      <c r="AX35" s="824" t="s">
        <v>114</v>
      </c>
      <c r="AY35" s="849" t="s">
        <v>114</v>
      </c>
      <c r="AZ35" s="826">
        <v>0</v>
      </c>
      <c r="BA35" s="824">
        <v>0.8571428571428571</v>
      </c>
      <c r="BB35" s="824">
        <v>0.14285714285714285</v>
      </c>
      <c r="BC35" s="849">
        <v>0</v>
      </c>
    </row>
    <row r="36" spans="1:55" x14ac:dyDescent="0.25">
      <c r="B36" s="948"/>
      <c r="C36" s="669" t="s">
        <v>5</v>
      </c>
      <c r="D36" s="827" t="s">
        <v>114</v>
      </c>
      <c r="E36" s="827" t="s">
        <v>114</v>
      </c>
      <c r="F36" s="827" t="s">
        <v>114</v>
      </c>
      <c r="G36" s="828" t="s">
        <v>114</v>
      </c>
      <c r="H36" s="829" t="s">
        <v>114</v>
      </c>
      <c r="I36" s="827" t="s">
        <v>114</v>
      </c>
      <c r="J36" s="827" t="s">
        <v>114</v>
      </c>
      <c r="K36" s="828" t="s">
        <v>114</v>
      </c>
      <c r="L36" s="829" t="s">
        <v>114</v>
      </c>
      <c r="M36" s="827" t="s">
        <v>114</v>
      </c>
      <c r="N36" s="827" t="s">
        <v>114</v>
      </c>
      <c r="O36" s="828" t="s">
        <v>114</v>
      </c>
      <c r="P36" s="829" t="s">
        <v>114</v>
      </c>
      <c r="Q36" s="827" t="s">
        <v>114</v>
      </c>
      <c r="R36" s="827" t="s">
        <v>114</v>
      </c>
      <c r="S36" s="828" t="s">
        <v>114</v>
      </c>
      <c r="T36" s="829" t="s">
        <v>114</v>
      </c>
      <c r="U36" s="827" t="s">
        <v>114</v>
      </c>
      <c r="V36" s="827" t="s">
        <v>114</v>
      </c>
      <c r="W36" s="828" t="s">
        <v>114</v>
      </c>
      <c r="X36" s="829" t="s">
        <v>114</v>
      </c>
      <c r="Y36" s="827" t="s">
        <v>114</v>
      </c>
      <c r="Z36" s="827" t="s">
        <v>114</v>
      </c>
      <c r="AA36" s="828" t="s">
        <v>114</v>
      </c>
      <c r="AB36" s="829" t="s">
        <v>114</v>
      </c>
      <c r="AC36" s="827" t="s">
        <v>114</v>
      </c>
      <c r="AD36" s="827" t="s">
        <v>114</v>
      </c>
      <c r="AE36" s="828" t="s">
        <v>114</v>
      </c>
      <c r="AF36" s="829" t="s">
        <v>114</v>
      </c>
      <c r="AG36" s="827" t="s">
        <v>114</v>
      </c>
      <c r="AH36" s="827" t="s">
        <v>114</v>
      </c>
      <c r="AI36" s="828" t="s">
        <v>114</v>
      </c>
      <c r="AJ36" s="829" t="s">
        <v>114</v>
      </c>
      <c r="AK36" s="827" t="s">
        <v>114</v>
      </c>
      <c r="AL36" s="827" t="s">
        <v>114</v>
      </c>
      <c r="AM36" s="828" t="s">
        <v>114</v>
      </c>
      <c r="AN36" s="829">
        <v>0</v>
      </c>
      <c r="AO36" s="827">
        <v>1</v>
      </c>
      <c r="AP36" s="827">
        <v>0</v>
      </c>
      <c r="AQ36" s="828">
        <v>0</v>
      </c>
      <c r="AR36" s="829" t="s">
        <v>114</v>
      </c>
      <c r="AS36" s="827" t="s">
        <v>114</v>
      </c>
      <c r="AT36" s="827" t="s">
        <v>114</v>
      </c>
      <c r="AU36" s="828" t="s">
        <v>114</v>
      </c>
      <c r="AV36" s="829" t="s">
        <v>114</v>
      </c>
      <c r="AW36" s="827" t="s">
        <v>114</v>
      </c>
      <c r="AX36" s="827" t="s">
        <v>114</v>
      </c>
      <c r="AY36" s="828" t="s">
        <v>114</v>
      </c>
      <c r="AZ36" s="829">
        <v>0.21126760563380281</v>
      </c>
      <c r="BA36" s="827">
        <v>0.78873239436619713</v>
      </c>
      <c r="BB36" s="827">
        <v>0</v>
      </c>
      <c r="BC36" s="828">
        <v>0</v>
      </c>
    </row>
    <row r="37" spans="1:55" x14ac:dyDescent="0.25">
      <c r="B37" s="948"/>
      <c r="C37" s="670" t="s">
        <v>6</v>
      </c>
      <c r="D37" s="830" t="s">
        <v>114</v>
      </c>
      <c r="E37" s="830" t="s">
        <v>114</v>
      </c>
      <c r="F37" s="830" t="s">
        <v>114</v>
      </c>
      <c r="G37" s="831" t="s">
        <v>114</v>
      </c>
      <c r="H37" s="832">
        <v>0.6</v>
      </c>
      <c r="I37" s="830">
        <v>0</v>
      </c>
      <c r="J37" s="830">
        <v>0.4</v>
      </c>
      <c r="K37" s="831">
        <v>0</v>
      </c>
      <c r="L37" s="832" t="s">
        <v>114</v>
      </c>
      <c r="M37" s="830" t="s">
        <v>114</v>
      </c>
      <c r="N37" s="830" t="s">
        <v>114</v>
      </c>
      <c r="O37" s="831" t="s">
        <v>114</v>
      </c>
      <c r="P37" s="832" t="s">
        <v>114</v>
      </c>
      <c r="Q37" s="830" t="s">
        <v>114</v>
      </c>
      <c r="R37" s="830" t="s">
        <v>114</v>
      </c>
      <c r="S37" s="831" t="s">
        <v>114</v>
      </c>
      <c r="T37" s="832" t="s">
        <v>114</v>
      </c>
      <c r="U37" s="830" t="s">
        <v>114</v>
      </c>
      <c r="V37" s="830" t="s">
        <v>114</v>
      </c>
      <c r="W37" s="831" t="s">
        <v>114</v>
      </c>
      <c r="X37" s="832" t="s">
        <v>114</v>
      </c>
      <c r="Y37" s="830" t="s">
        <v>114</v>
      </c>
      <c r="Z37" s="830" t="s">
        <v>114</v>
      </c>
      <c r="AA37" s="831" t="s">
        <v>114</v>
      </c>
      <c r="AB37" s="832" t="s">
        <v>114</v>
      </c>
      <c r="AC37" s="830" t="s">
        <v>114</v>
      </c>
      <c r="AD37" s="830" t="s">
        <v>114</v>
      </c>
      <c r="AE37" s="831" t="s">
        <v>114</v>
      </c>
      <c r="AF37" s="832">
        <v>0</v>
      </c>
      <c r="AG37" s="830">
        <v>0</v>
      </c>
      <c r="AH37" s="830">
        <v>1</v>
      </c>
      <c r="AI37" s="831">
        <v>0</v>
      </c>
      <c r="AJ37" s="832" t="s">
        <v>114</v>
      </c>
      <c r="AK37" s="830" t="s">
        <v>114</v>
      </c>
      <c r="AL37" s="830" t="s">
        <v>114</v>
      </c>
      <c r="AM37" s="831" t="s">
        <v>114</v>
      </c>
      <c r="AN37" s="832">
        <v>0</v>
      </c>
      <c r="AO37" s="830">
        <v>1</v>
      </c>
      <c r="AP37" s="830">
        <v>0</v>
      </c>
      <c r="AQ37" s="831">
        <v>0</v>
      </c>
      <c r="AR37" s="832" t="s">
        <v>114</v>
      </c>
      <c r="AS37" s="830" t="s">
        <v>114</v>
      </c>
      <c r="AT37" s="830" t="s">
        <v>114</v>
      </c>
      <c r="AU37" s="831" t="s">
        <v>114</v>
      </c>
      <c r="AV37" s="832">
        <v>0</v>
      </c>
      <c r="AW37" s="830">
        <v>1</v>
      </c>
      <c r="AX37" s="830">
        <v>0</v>
      </c>
      <c r="AY37" s="831">
        <v>0</v>
      </c>
      <c r="AZ37" s="832">
        <v>0.21171171171171171</v>
      </c>
      <c r="BA37" s="830">
        <v>0.72972972972972971</v>
      </c>
      <c r="BB37" s="830">
        <v>5.8558558558558557E-2</v>
      </c>
      <c r="BC37" s="831">
        <v>0</v>
      </c>
    </row>
    <row r="38" spans="1:55" x14ac:dyDescent="0.25">
      <c r="B38" s="948"/>
      <c r="C38" s="669" t="s">
        <v>43</v>
      </c>
      <c r="D38" s="827" t="s">
        <v>114</v>
      </c>
      <c r="E38" s="827" t="s">
        <v>114</v>
      </c>
      <c r="F38" s="827" t="s">
        <v>114</v>
      </c>
      <c r="G38" s="828" t="s">
        <v>114</v>
      </c>
      <c r="H38" s="829" t="s">
        <v>114</v>
      </c>
      <c r="I38" s="827" t="s">
        <v>114</v>
      </c>
      <c r="J38" s="827" t="s">
        <v>114</v>
      </c>
      <c r="K38" s="828" t="s">
        <v>114</v>
      </c>
      <c r="L38" s="829" t="s">
        <v>114</v>
      </c>
      <c r="M38" s="827" t="s">
        <v>114</v>
      </c>
      <c r="N38" s="827" t="s">
        <v>114</v>
      </c>
      <c r="O38" s="828" t="s">
        <v>114</v>
      </c>
      <c r="P38" s="829" t="s">
        <v>114</v>
      </c>
      <c r="Q38" s="827" t="s">
        <v>114</v>
      </c>
      <c r="R38" s="827" t="s">
        <v>114</v>
      </c>
      <c r="S38" s="828" t="s">
        <v>114</v>
      </c>
      <c r="T38" s="829" t="s">
        <v>114</v>
      </c>
      <c r="U38" s="827" t="s">
        <v>114</v>
      </c>
      <c r="V38" s="827" t="s">
        <v>114</v>
      </c>
      <c r="W38" s="828" t="s">
        <v>114</v>
      </c>
      <c r="X38" s="829" t="s">
        <v>114</v>
      </c>
      <c r="Y38" s="827" t="s">
        <v>114</v>
      </c>
      <c r="Z38" s="827" t="s">
        <v>114</v>
      </c>
      <c r="AA38" s="828" t="s">
        <v>114</v>
      </c>
      <c r="AB38" s="829" t="s">
        <v>114</v>
      </c>
      <c r="AC38" s="827" t="s">
        <v>114</v>
      </c>
      <c r="AD38" s="827" t="s">
        <v>114</v>
      </c>
      <c r="AE38" s="828" t="s">
        <v>114</v>
      </c>
      <c r="AF38" s="829" t="s">
        <v>114</v>
      </c>
      <c r="AG38" s="827" t="s">
        <v>114</v>
      </c>
      <c r="AH38" s="827" t="s">
        <v>114</v>
      </c>
      <c r="AI38" s="828" t="s">
        <v>114</v>
      </c>
      <c r="AJ38" s="829" t="s">
        <v>114</v>
      </c>
      <c r="AK38" s="827" t="s">
        <v>114</v>
      </c>
      <c r="AL38" s="827" t="s">
        <v>114</v>
      </c>
      <c r="AM38" s="828" t="s">
        <v>114</v>
      </c>
      <c r="AN38" s="829" t="s">
        <v>114</v>
      </c>
      <c r="AO38" s="827" t="s">
        <v>114</v>
      </c>
      <c r="AP38" s="827" t="s">
        <v>114</v>
      </c>
      <c r="AQ38" s="828" t="s">
        <v>114</v>
      </c>
      <c r="AR38" s="829" t="s">
        <v>114</v>
      </c>
      <c r="AS38" s="827" t="s">
        <v>114</v>
      </c>
      <c r="AT38" s="827" t="s">
        <v>114</v>
      </c>
      <c r="AU38" s="828" t="s">
        <v>114</v>
      </c>
      <c r="AV38" s="829" t="s">
        <v>114</v>
      </c>
      <c r="AW38" s="827" t="s">
        <v>114</v>
      </c>
      <c r="AX38" s="827" t="s">
        <v>114</v>
      </c>
      <c r="AY38" s="828" t="s">
        <v>114</v>
      </c>
      <c r="AZ38" s="829" t="s">
        <v>114</v>
      </c>
      <c r="BA38" s="827" t="s">
        <v>114</v>
      </c>
      <c r="BB38" s="827" t="s">
        <v>114</v>
      </c>
      <c r="BC38" s="828" t="s">
        <v>114</v>
      </c>
    </row>
    <row r="39" spans="1:55" x14ac:dyDescent="0.25">
      <c r="B39" s="948"/>
      <c r="C39" s="670" t="s">
        <v>8</v>
      </c>
      <c r="D39" s="830" t="s">
        <v>114</v>
      </c>
      <c r="E39" s="830" t="s">
        <v>114</v>
      </c>
      <c r="F39" s="830" t="s">
        <v>114</v>
      </c>
      <c r="G39" s="831" t="s">
        <v>114</v>
      </c>
      <c r="H39" s="832" t="s">
        <v>114</v>
      </c>
      <c r="I39" s="830" t="s">
        <v>114</v>
      </c>
      <c r="J39" s="830" t="s">
        <v>114</v>
      </c>
      <c r="K39" s="831" t="s">
        <v>114</v>
      </c>
      <c r="L39" s="832" t="s">
        <v>114</v>
      </c>
      <c r="M39" s="830" t="s">
        <v>114</v>
      </c>
      <c r="N39" s="830" t="s">
        <v>114</v>
      </c>
      <c r="O39" s="831" t="s">
        <v>114</v>
      </c>
      <c r="P39" s="832" t="s">
        <v>114</v>
      </c>
      <c r="Q39" s="830" t="s">
        <v>114</v>
      </c>
      <c r="R39" s="830" t="s">
        <v>114</v>
      </c>
      <c r="S39" s="831" t="s">
        <v>114</v>
      </c>
      <c r="T39" s="832" t="s">
        <v>114</v>
      </c>
      <c r="U39" s="830" t="s">
        <v>114</v>
      </c>
      <c r="V39" s="830" t="s">
        <v>114</v>
      </c>
      <c r="W39" s="831" t="s">
        <v>114</v>
      </c>
      <c r="X39" s="832" t="s">
        <v>114</v>
      </c>
      <c r="Y39" s="830" t="s">
        <v>114</v>
      </c>
      <c r="Z39" s="830" t="s">
        <v>114</v>
      </c>
      <c r="AA39" s="831" t="s">
        <v>114</v>
      </c>
      <c r="AB39" s="832" t="s">
        <v>114</v>
      </c>
      <c r="AC39" s="830" t="s">
        <v>114</v>
      </c>
      <c r="AD39" s="830" t="s">
        <v>114</v>
      </c>
      <c r="AE39" s="831" t="s">
        <v>114</v>
      </c>
      <c r="AF39" s="832" t="s">
        <v>114</v>
      </c>
      <c r="AG39" s="830" t="s">
        <v>114</v>
      </c>
      <c r="AH39" s="830" t="s">
        <v>114</v>
      </c>
      <c r="AI39" s="831" t="s">
        <v>114</v>
      </c>
      <c r="AJ39" s="832" t="s">
        <v>114</v>
      </c>
      <c r="AK39" s="830" t="s">
        <v>114</v>
      </c>
      <c r="AL39" s="830" t="s">
        <v>114</v>
      </c>
      <c r="AM39" s="831" t="s">
        <v>114</v>
      </c>
      <c r="AN39" s="832" t="s">
        <v>114</v>
      </c>
      <c r="AO39" s="830" t="s">
        <v>114</v>
      </c>
      <c r="AP39" s="830" t="s">
        <v>114</v>
      </c>
      <c r="AQ39" s="831" t="s">
        <v>114</v>
      </c>
      <c r="AR39" s="832" t="s">
        <v>114</v>
      </c>
      <c r="AS39" s="830" t="s">
        <v>114</v>
      </c>
      <c r="AT39" s="830" t="s">
        <v>114</v>
      </c>
      <c r="AU39" s="831" t="s">
        <v>114</v>
      </c>
      <c r="AV39" s="832" t="s">
        <v>114</v>
      </c>
      <c r="AW39" s="830" t="s">
        <v>114</v>
      </c>
      <c r="AX39" s="830" t="s">
        <v>114</v>
      </c>
      <c r="AY39" s="831" t="s">
        <v>114</v>
      </c>
      <c r="AZ39" s="832" t="s">
        <v>114</v>
      </c>
      <c r="BA39" s="830" t="s">
        <v>114</v>
      </c>
      <c r="BB39" s="830" t="s">
        <v>114</v>
      </c>
      <c r="BC39" s="831" t="s">
        <v>114</v>
      </c>
    </row>
    <row r="40" spans="1:55" x14ac:dyDescent="0.25">
      <c r="B40" s="948"/>
      <c r="C40" s="669" t="s">
        <v>9</v>
      </c>
      <c r="D40" s="827">
        <v>1</v>
      </c>
      <c r="E40" s="827">
        <v>0</v>
      </c>
      <c r="F40" s="827">
        <v>0</v>
      </c>
      <c r="G40" s="828">
        <v>0</v>
      </c>
      <c r="H40" s="829">
        <v>0.31961259079903148</v>
      </c>
      <c r="I40" s="827">
        <v>0.52300242130750607</v>
      </c>
      <c r="J40" s="827">
        <v>0.12106537530266344</v>
      </c>
      <c r="K40" s="828">
        <v>3.6319612590799029E-2</v>
      </c>
      <c r="L40" s="829">
        <v>0.5714285714285714</v>
      </c>
      <c r="M40" s="827">
        <v>0.2857142857142857</v>
      </c>
      <c r="N40" s="827">
        <v>0.14285714285714285</v>
      </c>
      <c r="O40" s="828">
        <v>0</v>
      </c>
      <c r="P40" s="829">
        <v>0.55660377358490565</v>
      </c>
      <c r="Q40" s="827">
        <v>0.31132075471698112</v>
      </c>
      <c r="R40" s="827">
        <v>0.13207547169811321</v>
      </c>
      <c r="S40" s="828">
        <v>0</v>
      </c>
      <c r="T40" s="829" t="s">
        <v>114</v>
      </c>
      <c r="U40" s="827" t="s">
        <v>114</v>
      </c>
      <c r="V40" s="827" t="s">
        <v>114</v>
      </c>
      <c r="W40" s="828" t="s">
        <v>114</v>
      </c>
      <c r="X40" s="829" t="s">
        <v>114</v>
      </c>
      <c r="Y40" s="827" t="s">
        <v>114</v>
      </c>
      <c r="Z40" s="827" t="s">
        <v>114</v>
      </c>
      <c r="AA40" s="828" t="s">
        <v>114</v>
      </c>
      <c r="AB40" s="829" t="s">
        <v>114</v>
      </c>
      <c r="AC40" s="827" t="s">
        <v>114</v>
      </c>
      <c r="AD40" s="827" t="s">
        <v>114</v>
      </c>
      <c r="AE40" s="828" t="s">
        <v>114</v>
      </c>
      <c r="AF40" s="829">
        <v>0.31034482758620691</v>
      </c>
      <c r="AG40" s="827">
        <v>0.62068965517241381</v>
      </c>
      <c r="AH40" s="827">
        <v>6.8965517241379309E-2</v>
      </c>
      <c r="AI40" s="828">
        <v>0</v>
      </c>
      <c r="AJ40" s="829">
        <v>0.3125</v>
      </c>
      <c r="AK40" s="827">
        <v>0.49127906976744184</v>
      </c>
      <c r="AL40" s="827">
        <v>0.19622093023255813</v>
      </c>
      <c r="AM40" s="828">
        <v>0</v>
      </c>
      <c r="AN40" s="829">
        <v>4.7227926078028747E-2</v>
      </c>
      <c r="AO40" s="827">
        <v>0.86858316221765919</v>
      </c>
      <c r="AP40" s="827">
        <v>5.7494866529774126E-2</v>
      </c>
      <c r="AQ40" s="828">
        <v>2.6694045174537988E-2</v>
      </c>
      <c r="AR40" s="829">
        <v>0.2</v>
      </c>
      <c r="AS40" s="827">
        <v>0.77500000000000002</v>
      </c>
      <c r="AT40" s="827">
        <v>2.5000000000000001E-2</v>
      </c>
      <c r="AU40" s="828">
        <v>0</v>
      </c>
      <c r="AV40" s="829">
        <v>0.24797406807131281</v>
      </c>
      <c r="AW40" s="827">
        <v>0.57536466774716366</v>
      </c>
      <c r="AX40" s="827">
        <v>0.1766612641815235</v>
      </c>
      <c r="AY40" s="828">
        <v>0</v>
      </c>
      <c r="AZ40" s="829">
        <v>0.36089318044659024</v>
      </c>
      <c r="BA40" s="827">
        <v>0.5550191108428888</v>
      </c>
      <c r="BB40" s="827">
        <v>8.4087708710521028E-2</v>
      </c>
      <c r="BC40" s="828">
        <v>0</v>
      </c>
    </row>
    <row r="41" spans="1:55" x14ac:dyDescent="0.25">
      <c r="B41" s="948"/>
      <c r="C41" s="670" t="s">
        <v>10</v>
      </c>
      <c r="D41" s="830" t="s">
        <v>114</v>
      </c>
      <c r="E41" s="830" t="s">
        <v>114</v>
      </c>
      <c r="F41" s="830" t="s">
        <v>114</v>
      </c>
      <c r="G41" s="831" t="s">
        <v>114</v>
      </c>
      <c r="H41" s="832" t="s">
        <v>114</v>
      </c>
      <c r="I41" s="830" t="s">
        <v>114</v>
      </c>
      <c r="J41" s="830" t="s">
        <v>114</v>
      </c>
      <c r="K41" s="831" t="s">
        <v>114</v>
      </c>
      <c r="L41" s="832" t="s">
        <v>114</v>
      </c>
      <c r="M41" s="830" t="s">
        <v>114</v>
      </c>
      <c r="N41" s="830" t="s">
        <v>114</v>
      </c>
      <c r="O41" s="831" t="s">
        <v>114</v>
      </c>
      <c r="P41" s="832" t="s">
        <v>114</v>
      </c>
      <c r="Q41" s="830" t="s">
        <v>114</v>
      </c>
      <c r="R41" s="830" t="s">
        <v>114</v>
      </c>
      <c r="S41" s="831" t="s">
        <v>114</v>
      </c>
      <c r="T41" s="832" t="s">
        <v>114</v>
      </c>
      <c r="U41" s="830" t="s">
        <v>114</v>
      </c>
      <c r="V41" s="830" t="s">
        <v>114</v>
      </c>
      <c r="W41" s="831" t="s">
        <v>114</v>
      </c>
      <c r="X41" s="832" t="s">
        <v>114</v>
      </c>
      <c r="Y41" s="830" t="s">
        <v>114</v>
      </c>
      <c r="Z41" s="830" t="s">
        <v>114</v>
      </c>
      <c r="AA41" s="831" t="s">
        <v>114</v>
      </c>
      <c r="AB41" s="832" t="s">
        <v>114</v>
      </c>
      <c r="AC41" s="830" t="s">
        <v>114</v>
      </c>
      <c r="AD41" s="830" t="s">
        <v>114</v>
      </c>
      <c r="AE41" s="831" t="s">
        <v>114</v>
      </c>
      <c r="AF41" s="832" t="s">
        <v>114</v>
      </c>
      <c r="AG41" s="830" t="s">
        <v>114</v>
      </c>
      <c r="AH41" s="830" t="s">
        <v>114</v>
      </c>
      <c r="AI41" s="831" t="s">
        <v>114</v>
      </c>
      <c r="AJ41" s="832" t="s">
        <v>114</v>
      </c>
      <c r="AK41" s="830" t="s">
        <v>114</v>
      </c>
      <c r="AL41" s="830" t="s">
        <v>114</v>
      </c>
      <c r="AM41" s="831" t="s">
        <v>114</v>
      </c>
      <c r="AN41" s="832" t="s">
        <v>114</v>
      </c>
      <c r="AO41" s="830" t="s">
        <v>114</v>
      </c>
      <c r="AP41" s="830" t="s">
        <v>114</v>
      </c>
      <c r="AQ41" s="831" t="s">
        <v>114</v>
      </c>
      <c r="AR41" s="832" t="s">
        <v>114</v>
      </c>
      <c r="AS41" s="830" t="s">
        <v>114</v>
      </c>
      <c r="AT41" s="830" t="s">
        <v>114</v>
      </c>
      <c r="AU41" s="831" t="s">
        <v>114</v>
      </c>
      <c r="AV41" s="832" t="s">
        <v>114</v>
      </c>
      <c r="AW41" s="830" t="s">
        <v>114</v>
      </c>
      <c r="AX41" s="830" t="s">
        <v>114</v>
      </c>
      <c r="AY41" s="831" t="s">
        <v>114</v>
      </c>
      <c r="AZ41" s="832">
        <v>0</v>
      </c>
      <c r="BA41" s="830">
        <v>0</v>
      </c>
      <c r="BB41" s="830">
        <v>1</v>
      </c>
      <c r="BC41" s="831">
        <v>0</v>
      </c>
    </row>
    <row r="42" spans="1:55" x14ac:dyDescent="0.25">
      <c r="B42" s="948"/>
      <c r="C42" s="669" t="s">
        <v>11</v>
      </c>
      <c r="D42" s="827" t="s">
        <v>114</v>
      </c>
      <c r="E42" s="827" t="s">
        <v>114</v>
      </c>
      <c r="F42" s="827" t="s">
        <v>114</v>
      </c>
      <c r="G42" s="828" t="s">
        <v>114</v>
      </c>
      <c r="H42" s="829" t="s">
        <v>114</v>
      </c>
      <c r="I42" s="827" t="s">
        <v>114</v>
      </c>
      <c r="J42" s="827" t="s">
        <v>114</v>
      </c>
      <c r="K42" s="828" t="s">
        <v>114</v>
      </c>
      <c r="L42" s="829" t="s">
        <v>114</v>
      </c>
      <c r="M42" s="827" t="s">
        <v>114</v>
      </c>
      <c r="N42" s="827" t="s">
        <v>114</v>
      </c>
      <c r="O42" s="828" t="s">
        <v>114</v>
      </c>
      <c r="P42" s="829" t="s">
        <v>114</v>
      </c>
      <c r="Q42" s="827" t="s">
        <v>114</v>
      </c>
      <c r="R42" s="827" t="s">
        <v>114</v>
      </c>
      <c r="S42" s="828" t="s">
        <v>114</v>
      </c>
      <c r="T42" s="829" t="s">
        <v>114</v>
      </c>
      <c r="U42" s="827" t="s">
        <v>114</v>
      </c>
      <c r="V42" s="827" t="s">
        <v>114</v>
      </c>
      <c r="W42" s="828" t="s">
        <v>114</v>
      </c>
      <c r="X42" s="829" t="s">
        <v>114</v>
      </c>
      <c r="Y42" s="827" t="s">
        <v>114</v>
      </c>
      <c r="Z42" s="827" t="s">
        <v>114</v>
      </c>
      <c r="AA42" s="828" t="s">
        <v>114</v>
      </c>
      <c r="AB42" s="829" t="s">
        <v>114</v>
      </c>
      <c r="AC42" s="827" t="s">
        <v>114</v>
      </c>
      <c r="AD42" s="827" t="s">
        <v>114</v>
      </c>
      <c r="AE42" s="828" t="s">
        <v>114</v>
      </c>
      <c r="AF42" s="829" t="s">
        <v>114</v>
      </c>
      <c r="AG42" s="827" t="s">
        <v>114</v>
      </c>
      <c r="AH42" s="827" t="s">
        <v>114</v>
      </c>
      <c r="AI42" s="828" t="s">
        <v>114</v>
      </c>
      <c r="AJ42" s="829" t="s">
        <v>114</v>
      </c>
      <c r="AK42" s="827" t="s">
        <v>114</v>
      </c>
      <c r="AL42" s="827" t="s">
        <v>114</v>
      </c>
      <c r="AM42" s="828" t="s">
        <v>114</v>
      </c>
      <c r="AN42" s="829" t="s">
        <v>114</v>
      </c>
      <c r="AO42" s="827" t="s">
        <v>114</v>
      </c>
      <c r="AP42" s="827" t="s">
        <v>114</v>
      </c>
      <c r="AQ42" s="828" t="s">
        <v>114</v>
      </c>
      <c r="AR42" s="829" t="s">
        <v>114</v>
      </c>
      <c r="AS42" s="827" t="s">
        <v>114</v>
      </c>
      <c r="AT42" s="827" t="s">
        <v>114</v>
      </c>
      <c r="AU42" s="828" t="s">
        <v>114</v>
      </c>
      <c r="AV42" s="829" t="s">
        <v>114</v>
      </c>
      <c r="AW42" s="827" t="s">
        <v>114</v>
      </c>
      <c r="AX42" s="827" t="s">
        <v>114</v>
      </c>
      <c r="AY42" s="828" t="s">
        <v>114</v>
      </c>
      <c r="AZ42" s="829">
        <v>1</v>
      </c>
      <c r="BA42" s="827">
        <v>0</v>
      </c>
      <c r="BB42" s="827">
        <v>0</v>
      </c>
      <c r="BC42" s="828">
        <v>0</v>
      </c>
    </row>
    <row r="43" spans="1:55" x14ac:dyDescent="0.25">
      <c r="B43" s="948"/>
      <c r="C43" s="670" t="s">
        <v>46</v>
      </c>
      <c r="D43" s="830">
        <v>0</v>
      </c>
      <c r="E43" s="830">
        <v>0.97989949748743721</v>
      </c>
      <c r="F43" s="830">
        <v>2.0100502512562814E-2</v>
      </c>
      <c r="G43" s="831">
        <v>0</v>
      </c>
      <c r="H43" s="832">
        <v>0.37292941352037007</v>
      </c>
      <c r="I43" s="830">
        <v>0.48067452619012085</v>
      </c>
      <c r="J43" s="830">
        <v>0.10774511266975079</v>
      </c>
      <c r="K43" s="831">
        <v>3.8650947619758243E-2</v>
      </c>
      <c r="L43" s="832">
        <v>0</v>
      </c>
      <c r="M43" s="830">
        <v>0.7142857142857143</v>
      </c>
      <c r="N43" s="830">
        <v>0</v>
      </c>
      <c r="O43" s="831">
        <v>0.2857142857142857</v>
      </c>
      <c r="P43" s="832">
        <v>0.51564986737400531</v>
      </c>
      <c r="Q43" s="830">
        <v>0.37824933687002654</v>
      </c>
      <c r="R43" s="830">
        <v>0.10610079575596817</v>
      </c>
      <c r="S43" s="831">
        <v>0</v>
      </c>
      <c r="T43" s="832" t="s">
        <v>114</v>
      </c>
      <c r="U43" s="830" t="s">
        <v>114</v>
      </c>
      <c r="V43" s="830" t="s">
        <v>114</v>
      </c>
      <c r="W43" s="831" t="s">
        <v>114</v>
      </c>
      <c r="X43" s="832" t="s">
        <v>114</v>
      </c>
      <c r="Y43" s="830" t="s">
        <v>114</v>
      </c>
      <c r="Z43" s="830" t="s">
        <v>114</v>
      </c>
      <c r="AA43" s="831" t="s">
        <v>114</v>
      </c>
      <c r="AB43" s="832" t="s">
        <v>114</v>
      </c>
      <c r="AC43" s="830" t="s">
        <v>114</v>
      </c>
      <c r="AD43" s="830" t="s">
        <v>114</v>
      </c>
      <c r="AE43" s="831" t="s">
        <v>114</v>
      </c>
      <c r="AF43" s="832">
        <v>0.7</v>
      </c>
      <c r="AG43" s="830">
        <v>0.22</v>
      </c>
      <c r="AH43" s="830">
        <v>0.08</v>
      </c>
      <c r="AI43" s="831">
        <v>0</v>
      </c>
      <c r="AJ43" s="832">
        <v>0.20566269089287706</v>
      </c>
      <c r="AK43" s="830">
        <v>0.45925760784750863</v>
      </c>
      <c r="AL43" s="830">
        <v>0.33485676067328057</v>
      </c>
      <c r="AM43" s="831">
        <v>2.2294058633374206E-4</v>
      </c>
      <c r="AN43" s="832">
        <v>3.0336372209996857E-2</v>
      </c>
      <c r="AO43" s="830">
        <v>0.94089908833700098</v>
      </c>
      <c r="AP43" s="830">
        <v>2.6878340144608614E-2</v>
      </c>
      <c r="AQ43" s="831">
        <v>1.886199308393587E-3</v>
      </c>
      <c r="AR43" s="832">
        <v>4.1782729805013928E-2</v>
      </c>
      <c r="AS43" s="830">
        <v>0.77994428969359331</v>
      </c>
      <c r="AT43" s="830">
        <v>0.17827298050139276</v>
      </c>
      <c r="AU43" s="831">
        <v>0</v>
      </c>
      <c r="AV43" s="832">
        <v>0.2593020568523226</v>
      </c>
      <c r="AW43" s="830">
        <v>0.48717356135890916</v>
      </c>
      <c r="AX43" s="830">
        <v>0.2507510977582621</v>
      </c>
      <c r="AY43" s="831">
        <v>2.7732840305061245E-3</v>
      </c>
      <c r="AZ43" s="832">
        <v>0.35248637458278759</v>
      </c>
      <c r="BA43" s="830">
        <v>0.55164983733998052</v>
      </c>
      <c r="BB43" s="830">
        <v>9.5863788077231823E-2</v>
      </c>
      <c r="BC43" s="831">
        <v>0</v>
      </c>
    </row>
    <row r="44" spans="1:55" x14ac:dyDescent="0.25">
      <c r="A44" s="58"/>
      <c r="B44" s="951"/>
      <c r="C44" s="669" t="s">
        <v>13</v>
      </c>
      <c r="D44" s="827">
        <v>0.1</v>
      </c>
      <c r="E44" s="827">
        <v>0.5</v>
      </c>
      <c r="F44" s="827">
        <v>0.4</v>
      </c>
      <c r="G44" s="828">
        <v>0</v>
      </c>
      <c r="H44" s="829">
        <v>0.39685534591194971</v>
      </c>
      <c r="I44" s="827">
        <v>0.49528301886792453</v>
      </c>
      <c r="J44" s="827">
        <v>7.7044025157232701E-2</v>
      </c>
      <c r="K44" s="828">
        <v>3.0817610062893082E-2</v>
      </c>
      <c r="L44" s="829">
        <v>0.81818181818181823</v>
      </c>
      <c r="M44" s="827">
        <v>0</v>
      </c>
      <c r="N44" s="827">
        <v>0.18181818181818182</v>
      </c>
      <c r="O44" s="828">
        <v>0</v>
      </c>
      <c r="P44" s="829">
        <v>0.59248554913294793</v>
      </c>
      <c r="Q44" s="827">
        <v>0.34682080924855491</v>
      </c>
      <c r="R44" s="827">
        <v>6.0693641618497107E-2</v>
      </c>
      <c r="S44" s="828">
        <v>0</v>
      </c>
      <c r="T44" s="829">
        <v>0</v>
      </c>
      <c r="U44" s="827">
        <v>0</v>
      </c>
      <c r="V44" s="827">
        <v>0</v>
      </c>
      <c r="W44" s="828">
        <v>1</v>
      </c>
      <c r="X44" s="829" t="s">
        <v>114</v>
      </c>
      <c r="Y44" s="827" t="s">
        <v>114</v>
      </c>
      <c r="Z44" s="827" t="s">
        <v>114</v>
      </c>
      <c r="AA44" s="828" t="s">
        <v>114</v>
      </c>
      <c r="AB44" s="829" t="s">
        <v>114</v>
      </c>
      <c r="AC44" s="827" t="s">
        <v>114</v>
      </c>
      <c r="AD44" s="827" t="s">
        <v>114</v>
      </c>
      <c r="AE44" s="828" t="s">
        <v>114</v>
      </c>
      <c r="AF44" s="829">
        <v>0.38297872340425532</v>
      </c>
      <c r="AG44" s="827">
        <v>0.61702127659574468</v>
      </c>
      <c r="AH44" s="827">
        <v>0</v>
      </c>
      <c r="AI44" s="828">
        <v>0</v>
      </c>
      <c r="AJ44" s="829">
        <v>0.16781887314206706</v>
      </c>
      <c r="AK44" s="827">
        <v>0.45713791911510543</v>
      </c>
      <c r="AL44" s="827">
        <v>0.37504320774282751</v>
      </c>
      <c r="AM44" s="828">
        <v>0</v>
      </c>
      <c r="AN44" s="829">
        <v>4.119935912108034E-3</v>
      </c>
      <c r="AO44" s="827">
        <v>0.97367818722819865</v>
      </c>
      <c r="AP44" s="827">
        <v>2.2201876859693295E-2</v>
      </c>
      <c r="AQ44" s="828">
        <v>0</v>
      </c>
      <c r="AR44" s="829">
        <v>0</v>
      </c>
      <c r="AS44" s="827">
        <v>0.71612903225806457</v>
      </c>
      <c r="AT44" s="827">
        <v>0.28387096774193549</v>
      </c>
      <c r="AU44" s="828">
        <v>0</v>
      </c>
      <c r="AV44" s="829">
        <v>0.22532588454376165</v>
      </c>
      <c r="AW44" s="827">
        <v>0.54376163873370575</v>
      </c>
      <c r="AX44" s="827">
        <v>0.20521415270018623</v>
      </c>
      <c r="AY44" s="828">
        <v>2.5698324022346369E-2</v>
      </c>
      <c r="AZ44" s="829">
        <v>0.34018162453052303</v>
      </c>
      <c r="BA44" s="827">
        <v>0.55776669095801334</v>
      </c>
      <c r="BB44" s="827">
        <v>0.10205168451146365</v>
      </c>
      <c r="BC44" s="828">
        <v>0</v>
      </c>
    </row>
    <row r="45" spans="1:55" ht="15.75" thickBot="1" x14ac:dyDescent="0.3">
      <c r="A45" s="58"/>
      <c r="B45" s="949"/>
      <c r="C45" s="671" t="s">
        <v>14</v>
      </c>
      <c r="D45" s="833" t="s">
        <v>114</v>
      </c>
      <c r="E45" s="833" t="s">
        <v>114</v>
      </c>
      <c r="F45" s="833" t="s">
        <v>114</v>
      </c>
      <c r="G45" s="834" t="s">
        <v>114</v>
      </c>
      <c r="H45" s="850" t="s">
        <v>114</v>
      </c>
      <c r="I45" s="833" t="s">
        <v>114</v>
      </c>
      <c r="J45" s="833" t="s">
        <v>114</v>
      </c>
      <c r="K45" s="834" t="s">
        <v>114</v>
      </c>
      <c r="L45" s="850" t="s">
        <v>114</v>
      </c>
      <c r="M45" s="833" t="s">
        <v>114</v>
      </c>
      <c r="N45" s="833" t="s">
        <v>114</v>
      </c>
      <c r="O45" s="834" t="s">
        <v>114</v>
      </c>
      <c r="P45" s="850" t="s">
        <v>114</v>
      </c>
      <c r="Q45" s="833" t="s">
        <v>114</v>
      </c>
      <c r="R45" s="833" t="s">
        <v>114</v>
      </c>
      <c r="S45" s="834" t="s">
        <v>114</v>
      </c>
      <c r="T45" s="850" t="s">
        <v>114</v>
      </c>
      <c r="U45" s="833" t="s">
        <v>114</v>
      </c>
      <c r="V45" s="833" t="s">
        <v>114</v>
      </c>
      <c r="W45" s="834" t="s">
        <v>114</v>
      </c>
      <c r="X45" s="850" t="s">
        <v>114</v>
      </c>
      <c r="Y45" s="833" t="s">
        <v>114</v>
      </c>
      <c r="Z45" s="833" t="s">
        <v>114</v>
      </c>
      <c r="AA45" s="834" t="s">
        <v>114</v>
      </c>
      <c r="AB45" s="850" t="s">
        <v>114</v>
      </c>
      <c r="AC45" s="833" t="s">
        <v>114</v>
      </c>
      <c r="AD45" s="833" t="s">
        <v>114</v>
      </c>
      <c r="AE45" s="834" t="s">
        <v>114</v>
      </c>
      <c r="AF45" s="850" t="s">
        <v>114</v>
      </c>
      <c r="AG45" s="833" t="s">
        <v>114</v>
      </c>
      <c r="AH45" s="833" t="s">
        <v>114</v>
      </c>
      <c r="AI45" s="834" t="s">
        <v>114</v>
      </c>
      <c r="AJ45" s="850" t="s">
        <v>114</v>
      </c>
      <c r="AK45" s="833" t="s">
        <v>114</v>
      </c>
      <c r="AL45" s="833" t="s">
        <v>114</v>
      </c>
      <c r="AM45" s="834" t="s">
        <v>114</v>
      </c>
      <c r="AN45" s="850" t="s">
        <v>114</v>
      </c>
      <c r="AO45" s="833" t="s">
        <v>114</v>
      </c>
      <c r="AP45" s="833" t="s">
        <v>114</v>
      </c>
      <c r="AQ45" s="834" t="s">
        <v>114</v>
      </c>
      <c r="AR45" s="850" t="s">
        <v>114</v>
      </c>
      <c r="AS45" s="833" t="s">
        <v>114</v>
      </c>
      <c r="AT45" s="833" t="s">
        <v>114</v>
      </c>
      <c r="AU45" s="834" t="s">
        <v>114</v>
      </c>
      <c r="AV45" s="850" t="s">
        <v>114</v>
      </c>
      <c r="AW45" s="833" t="s">
        <v>114</v>
      </c>
      <c r="AX45" s="833" t="s">
        <v>114</v>
      </c>
      <c r="AY45" s="834" t="s">
        <v>114</v>
      </c>
      <c r="AZ45" s="850">
        <v>0</v>
      </c>
      <c r="BA45" s="833">
        <v>1</v>
      </c>
      <c r="BB45" s="833">
        <v>0</v>
      </c>
      <c r="BC45" s="834">
        <v>0</v>
      </c>
    </row>
    <row r="46" spans="1:55" ht="15.75" thickBot="1" x14ac:dyDescent="0.3">
      <c r="A46" s="58"/>
      <c r="B46" s="952" t="s">
        <v>175</v>
      </c>
      <c r="C46" s="1012"/>
      <c r="D46" s="836">
        <v>1.4218009478672985E-2</v>
      </c>
      <c r="E46" s="837">
        <v>0.94786729857819907</v>
      </c>
      <c r="F46" s="851">
        <v>3.7914691943127965E-2</v>
      </c>
      <c r="G46" s="838">
        <v>0</v>
      </c>
      <c r="H46" s="836">
        <v>0.37850421961392955</v>
      </c>
      <c r="I46" s="837">
        <v>0.48617712678242314</v>
      </c>
      <c r="J46" s="851">
        <v>9.9233679309341349E-2</v>
      </c>
      <c r="K46" s="838">
        <v>3.6084974294305946E-2</v>
      </c>
      <c r="L46" s="836">
        <v>0.52</v>
      </c>
      <c r="M46" s="837">
        <v>0.28000000000000003</v>
      </c>
      <c r="N46" s="851">
        <v>0.12</v>
      </c>
      <c r="O46" s="838">
        <v>0.08</v>
      </c>
      <c r="P46" s="836">
        <v>0.52888318356867781</v>
      </c>
      <c r="Q46" s="837">
        <v>0.37056054771074026</v>
      </c>
      <c r="R46" s="851">
        <v>0.10055626872058195</v>
      </c>
      <c r="S46" s="838">
        <v>0</v>
      </c>
      <c r="T46" s="836">
        <v>0</v>
      </c>
      <c r="U46" s="837">
        <v>0</v>
      </c>
      <c r="V46" s="851">
        <v>0</v>
      </c>
      <c r="W46" s="838">
        <v>1</v>
      </c>
      <c r="X46" s="836" t="s">
        <v>114</v>
      </c>
      <c r="Y46" s="837" t="s">
        <v>114</v>
      </c>
      <c r="Z46" s="851" t="s">
        <v>114</v>
      </c>
      <c r="AA46" s="838" t="s">
        <v>114</v>
      </c>
      <c r="AB46" s="836" t="s">
        <v>114</v>
      </c>
      <c r="AC46" s="837" t="s">
        <v>114</v>
      </c>
      <c r="AD46" s="851" t="s">
        <v>114</v>
      </c>
      <c r="AE46" s="838" t="s">
        <v>114</v>
      </c>
      <c r="AF46" s="836">
        <v>0.484375</v>
      </c>
      <c r="AG46" s="837">
        <v>0.453125</v>
      </c>
      <c r="AH46" s="851">
        <v>6.25E-2</v>
      </c>
      <c r="AI46" s="838">
        <v>0</v>
      </c>
      <c r="AJ46" s="836">
        <v>0.19624473939786338</v>
      </c>
      <c r="AK46" s="837">
        <v>0.45988993201683392</v>
      </c>
      <c r="AL46" s="851">
        <v>0.34373583684040143</v>
      </c>
      <c r="AM46" s="838">
        <v>1.2949174490126255E-4</v>
      </c>
      <c r="AN46" s="836">
        <v>2.0855614973262031E-2</v>
      </c>
      <c r="AO46" s="837">
        <v>0.95053475935828879</v>
      </c>
      <c r="AP46" s="851">
        <v>2.6381461675579324E-2</v>
      </c>
      <c r="AQ46" s="838">
        <v>2.2281639928698753E-3</v>
      </c>
      <c r="AR46" s="836">
        <v>4.1516245487364621E-2</v>
      </c>
      <c r="AS46" s="837">
        <v>0.76173285198555951</v>
      </c>
      <c r="AT46" s="851">
        <v>0.1967509025270758</v>
      </c>
      <c r="AU46" s="838">
        <v>0</v>
      </c>
      <c r="AV46" s="836">
        <v>0.24633123689727462</v>
      </c>
      <c r="AW46" s="837">
        <v>0.51441299790356398</v>
      </c>
      <c r="AX46" s="851">
        <v>0.22864255765199162</v>
      </c>
      <c r="AY46" s="838">
        <v>1.0613207547169811E-2</v>
      </c>
      <c r="AZ46" s="836">
        <v>0.34815679804591665</v>
      </c>
      <c r="BA46" s="837">
        <v>0.5550925082759286</v>
      </c>
      <c r="BB46" s="851">
        <v>9.6750693678154767E-2</v>
      </c>
      <c r="BC46" s="839">
        <v>0</v>
      </c>
    </row>
    <row r="47" spans="1:55" ht="15" customHeight="1" x14ac:dyDescent="0.25">
      <c r="A47" s="58"/>
      <c r="B47" s="947" t="s">
        <v>47</v>
      </c>
      <c r="C47" s="672" t="s">
        <v>16</v>
      </c>
      <c r="D47" s="824">
        <v>0</v>
      </c>
      <c r="E47" s="824">
        <v>1</v>
      </c>
      <c r="F47" s="824">
        <v>0</v>
      </c>
      <c r="G47" s="852">
        <v>0</v>
      </c>
      <c r="H47" s="826">
        <v>0.38023357432271393</v>
      </c>
      <c r="I47" s="824">
        <v>0.48907603082545481</v>
      </c>
      <c r="J47" s="824">
        <v>9.8673234289346157E-2</v>
      </c>
      <c r="K47" s="852">
        <v>3.2017160562485103E-2</v>
      </c>
      <c r="L47" s="826">
        <v>0</v>
      </c>
      <c r="M47" s="824">
        <v>1</v>
      </c>
      <c r="N47" s="824">
        <v>0</v>
      </c>
      <c r="O47" s="852">
        <v>0</v>
      </c>
      <c r="P47" s="826">
        <v>0.41663000439947206</v>
      </c>
      <c r="Q47" s="824">
        <v>0.45358556973163222</v>
      </c>
      <c r="R47" s="824">
        <v>0.12978442586889574</v>
      </c>
      <c r="S47" s="852">
        <v>0</v>
      </c>
      <c r="T47" s="826" t="s">
        <v>114</v>
      </c>
      <c r="U47" s="824" t="s">
        <v>114</v>
      </c>
      <c r="V47" s="824" t="s">
        <v>114</v>
      </c>
      <c r="W47" s="852" t="s">
        <v>114</v>
      </c>
      <c r="X47" s="826" t="s">
        <v>114</v>
      </c>
      <c r="Y47" s="824" t="s">
        <v>114</v>
      </c>
      <c r="Z47" s="824" t="s">
        <v>114</v>
      </c>
      <c r="AA47" s="852" t="s">
        <v>114</v>
      </c>
      <c r="AB47" s="826" t="s">
        <v>114</v>
      </c>
      <c r="AC47" s="824" t="s">
        <v>114</v>
      </c>
      <c r="AD47" s="824" t="s">
        <v>114</v>
      </c>
      <c r="AE47" s="852" t="s">
        <v>114</v>
      </c>
      <c r="AF47" s="826">
        <v>2.9411764705882353E-2</v>
      </c>
      <c r="AG47" s="824">
        <v>0.94117647058823528</v>
      </c>
      <c r="AH47" s="824">
        <v>2.9411764705882353E-2</v>
      </c>
      <c r="AI47" s="852">
        <v>0</v>
      </c>
      <c r="AJ47" s="826">
        <v>0.24684140117921022</v>
      </c>
      <c r="AK47" s="824">
        <v>0.47024723777436456</v>
      </c>
      <c r="AL47" s="824">
        <v>0.28291136104642522</v>
      </c>
      <c r="AM47" s="852">
        <v>0</v>
      </c>
      <c r="AN47" s="826">
        <v>3.6280729579698655E-2</v>
      </c>
      <c r="AO47" s="824">
        <v>0.92268041237113407</v>
      </c>
      <c r="AP47" s="824">
        <v>4.1038858049167327E-2</v>
      </c>
      <c r="AQ47" s="852">
        <v>0</v>
      </c>
      <c r="AR47" s="826">
        <v>7.1601941747572811E-2</v>
      </c>
      <c r="AS47" s="824">
        <v>0.67839805825242716</v>
      </c>
      <c r="AT47" s="824">
        <v>0.25</v>
      </c>
      <c r="AU47" s="852">
        <v>0</v>
      </c>
      <c r="AV47" s="826">
        <v>0.28589743589743588</v>
      </c>
      <c r="AW47" s="824">
        <v>0.48443223443223443</v>
      </c>
      <c r="AX47" s="824">
        <v>0.22875457875457875</v>
      </c>
      <c r="AY47" s="852">
        <v>9.1575091575091575E-4</v>
      </c>
      <c r="AZ47" s="826">
        <v>0.3992406024553854</v>
      </c>
      <c r="BA47" s="824">
        <v>0.5032400961903557</v>
      </c>
      <c r="BB47" s="824">
        <v>9.7519301354258958E-2</v>
      </c>
      <c r="BC47" s="852">
        <v>0</v>
      </c>
    </row>
    <row r="48" spans="1:55" x14ac:dyDescent="0.25">
      <c r="A48" s="58"/>
      <c r="B48" s="951"/>
      <c r="C48" s="669" t="s">
        <v>17</v>
      </c>
      <c r="D48" s="827">
        <v>0</v>
      </c>
      <c r="E48" s="827">
        <v>1</v>
      </c>
      <c r="F48" s="827">
        <v>0</v>
      </c>
      <c r="G48" s="828">
        <v>0</v>
      </c>
      <c r="H48" s="829">
        <v>0.23115264797507787</v>
      </c>
      <c r="I48" s="827">
        <v>0.67507788161993765</v>
      </c>
      <c r="J48" s="827">
        <v>9.2834890965732081E-2</v>
      </c>
      <c r="K48" s="828">
        <v>9.3457943925233649E-4</v>
      </c>
      <c r="L48" s="829" t="s">
        <v>114</v>
      </c>
      <c r="M48" s="827" t="s">
        <v>114</v>
      </c>
      <c r="N48" s="827" t="s">
        <v>114</v>
      </c>
      <c r="O48" s="828" t="s">
        <v>114</v>
      </c>
      <c r="P48" s="829">
        <v>0.15864759427828348</v>
      </c>
      <c r="Q48" s="827">
        <v>0.83875162548764626</v>
      </c>
      <c r="R48" s="827">
        <v>2.6007802340702211E-3</v>
      </c>
      <c r="S48" s="828">
        <v>0</v>
      </c>
      <c r="T48" s="829" t="s">
        <v>114</v>
      </c>
      <c r="U48" s="827" t="s">
        <v>114</v>
      </c>
      <c r="V48" s="827" t="s">
        <v>114</v>
      </c>
      <c r="W48" s="828" t="s">
        <v>114</v>
      </c>
      <c r="X48" s="829" t="s">
        <v>114</v>
      </c>
      <c r="Y48" s="827" t="s">
        <v>114</v>
      </c>
      <c r="Z48" s="827" t="s">
        <v>114</v>
      </c>
      <c r="AA48" s="828" t="s">
        <v>114</v>
      </c>
      <c r="AB48" s="829" t="s">
        <v>114</v>
      </c>
      <c r="AC48" s="827" t="s">
        <v>114</v>
      </c>
      <c r="AD48" s="827" t="s">
        <v>114</v>
      </c>
      <c r="AE48" s="828" t="s">
        <v>114</v>
      </c>
      <c r="AF48" s="829">
        <v>0</v>
      </c>
      <c r="AG48" s="827">
        <v>8.5714285714285715E-2</v>
      </c>
      <c r="AH48" s="827">
        <v>0.91428571428571426</v>
      </c>
      <c r="AI48" s="828">
        <v>0</v>
      </c>
      <c r="AJ48" s="829">
        <v>0.29334284972748509</v>
      </c>
      <c r="AK48" s="827">
        <v>0.41662341032961331</v>
      </c>
      <c r="AL48" s="827">
        <v>0.29003373994290166</v>
      </c>
      <c r="AM48" s="828">
        <v>0</v>
      </c>
      <c r="AN48" s="829">
        <v>2.025790618070655E-2</v>
      </c>
      <c r="AO48" s="827">
        <v>0.94036726873479581</v>
      </c>
      <c r="AP48" s="827">
        <v>3.937482508449764E-2</v>
      </c>
      <c r="AQ48" s="828">
        <v>0</v>
      </c>
      <c r="AR48" s="829">
        <v>0.12207527975584945</v>
      </c>
      <c r="AS48" s="827">
        <v>0.85554425228891151</v>
      </c>
      <c r="AT48" s="827">
        <v>2.2380467955239063E-2</v>
      </c>
      <c r="AU48" s="828">
        <v>0</v>
      </c>
      <c r="AV48" s="829">
        <v>0.93500000000000005</v>
      </c>
      <c r="AW48" s="827">
        <v>0.03</v>
      </c>
      <c r="AX48" s="827">
        <v>3.5000000000000003E-2</v>
      </c>
      <c r="AY48" s="828">
        <v>0</v>
      </c>
      <c r="AZ48" s="829">
        <v>0.43546459515984465</v>
      </c>
      <c r="BA48" s="827">
        <v>0.46579025993426948</v>
      </c>
      <c r="BB48" s="827">
        <v>9.8745144905885873E-2</v>
      </c>
      <c r="BC48" s="828">
        <v>0</v>
      </c>
    </row>
    <row r="49" spans="1:55" x14ac:dyDescent="0.25">
      <c r="A49" s="58"/>
      <c r="B49" s="951"/>
      <c r="C49" s="670" t="s">
        <v>49</v>
      </c>
      <c r="D49" s="830" t="s">
        <v>114</v>
      </c>
      <c r="E49" s="830" t="s">
        <v>114</v>
      </c>
      <c r="F49" s="830" t="s">
        <v>114</v>
      </c>
      <c r="G49" s="831" t="s">
        <v>114</v>
      </c>
      <c r="H49" s="832">
        <v>1.5410958904109588E-2</v>
      </c>
      <c r="I49" s="830">
        <v>0.9780821917808219</v>
      </c>
      <c r="J49" s="830">
        <v>6.5068493150684933E-3</v>
      </c>
      <c r="K49" s="831">
        <v>0</v>
      </c>
      <c r="L49" s="832" t="s">
        <v>114</v>
      </c>
      <c r="M49" s="830" t="s">
        <v>114</v>
      </c>
      <c r="N49" s="830" t="s">
        <v>114</v>
      </c>
      <c r="O49" s="831" t="s">
        <v>114</v>
      </c>
      <c r="P49" s="832">
        <v>0</v>
      </c>
      <c r="Q49" s="830">
        <v>1</v>
      </c>
      <c r="R49" s="830">
        <v>0</v>
      </c>
      <c r="S49" s="831">
        <v>0</v>
      </c>
      <c r="T49" s="832" t="s">
        <v>114</v>
      </c>
      <c r="U49" s="830" t="s">
        <v>114</v>
      </c>
      <c r="V49" s="830" t="s">
        <v>114</v>
      </c>
      <c r="W49" s="831" t="s">
        <v>114</v>
      </c>
      <c r="X49" s="832" t="s">
        <v>114</v>
      </c>
      <c r="Y49" s="830" t="s">
        <v>114</v>
      </c>
      <c r="Z49" s="830" t="s">
        <v>114</v>
      </c>
      <c r="AA49" s="831" t="s">
        <v>114</v>
      </c>
      <c r="AB49" s="832" t="s">
        <v>114</v>
      </c>
      <c r="AC49" s="830" t="s">
        <v>114</v>
      </c>
      <c r="AD49" s="830" t="s">
        <v>114</v>
      </c>
      <c r="AE49" s="831" t="s">
        <v>114</v>
      </c>
      <c r="AF49" s="832">
        <v>0</v>
      </c>
      <c r="AG49" s="830">
        <v>0.91111111111111109</v>
      </c>
      <c r="AH49" s="830">
        <v>8.8888888888888892E-2</v>
      </c>
      <c r="AI49" s="831">
        <v>0</v>
      </c>
      <c r="AJ49" s="832">
        <v>0.16534272901985905</v>
      </c>
      <c r="AK49" s="830">
        <v>0.43151825752722611</v>
      </c>
      <c r="AL49" s="830">
        <v>0.40313901345291481</v>
      </c>
      <c r="AM49" s="831">
        <v>0</v>
      </c>
      <c r="AN49" s="832">
        <v>6.1060568805835587E-3</v>
      </c>
      <c r="AO49" s="830">
        <v>0.95184820916318336</v>
      </c>
      <c r="AP49" s="830">
        <v>4.2045733956233095E-2</v>
      </c>
      <c r="AQ49" s="831">
        <v>0</v>
      </c>
      <c r="AR49" s="832">
        <v>1.1744966442953021E-2</v>
      </c>
      <c r="AS49" s="830">
        <v>0.98825503355704702</v>
      </c>
      <c r="AT49" s="830">
        <v>0</v>
      </c>
      <c r="AU49" s="831">
        <v>0</v>
      </c>
      <c r="AV49" s="832">
        <v>8.6592178770949726E-2</v>
      </c>
      <c r="AW49" s="830">
        <v>0.88547486033519551</v>
      </c>
      <c r="AX49" s="830">
        <v>2.7932960893854747E-2</v>
      </c>
      <c r="AY49" s="831">
        <v>0</v>
      </c>
      <c r="AZ49" s="832">
        <v>0.28400638112374554</v>
      </c>
      <c r="BA49" s="830">
        <v>0.61373796583130835</v>
      </c>
      <c r="BB49" s="830">
        <v>0.10225565304494612</v>
      </c>
      <c r="BC49" s="831">
        <v>0</v>
      </c>
    </row>
    <row r="50" spans="1:55" x14ac:dyDescent="0.25">
      <c r="A50" s="58"/>
      <c r="B50" s="951"/>
      <c r="C50" s="669" t="s">
        <v>19</v>
      </c>
      <c r="D50" s="827">
        <v>0</v>
      </c>
      <c r="E50" s="827">
        <v>1</v>
      </c>
      <c r="F50" s="827">
        <v>0</v>
      </c>
      <c r="G50" s="828">
        <v>0</v>
      </c>
      <c r="H50" s="829">
        <v>0.41214369386958222</v>
      </c>
      <c r="I50" s="827">
        <v>0.46056228035923469</v>
      </c>
      <c r="J50" s="827">
        <v>0.12104646622413121</v>
      </c>
      <c r="K50" s="828">
        <v>6.247559547051933E-3</v>
      </c>
      <c r="L50" s="829">
        <v>1</v>
      </c>
      <c r="M50" s="827">
        <v>0</v>
      </c>
      <c r="N50" s="827">
        <v>0</v>
      </c>
      <c r="O50" s="828">
        <v>0</v>
      </c>
      <c r="P50" s="829">
        <v>0.48308759757155245</v>
      </c>
      <c r="Q50" s="827">
        <v>0.49783174327840418</v>
      </c>
      <c r="R50" s="827">
        <v>1.9080659150043366E-2</v>
      </c>
      <c r="S50" s="828">
        <v>0</v>
      </c>
      <c r="T50" s="829" t="s">
        <v>114</v>
      </c>
      <c r="U50" s="827" t="s">
        <v>114</v>
      </c>
      <c r="V50" s="827" t="s">
        <v>114</v>
      </c>
      <c r="W50" s="828" t="s">
        <v>114</v>
      </c>
      <c r="X50" s="829" t="s">
        <v>114</v>
      </c>
      <c r="Y50" s="827" t="s">
        <v>114</v>
      </c>
      <c r="Z50" s="827" t="s">
        <v>114</v>
      </c>
      <c r="AA50" s="828" t="s">
        <v>114</v>
      </c>
      <c r="AB50" s="829" t="s">
        <v>114</v>
      </c>
      <c r="AC50" s="827" t="s">
        <v>114</v>
      </c>
      <c r="AD50" s="827" t="s">
        <v>114</v>
      </c>
      <c r="AE50" s="828" t="s">
        <v>114</v>
      </c>
      <c r="AF50" s="829" t="s">
        <v>114</v>
      </c>
      <c r="AG50" s="827" t="s">
        <v>114</v>
      </c>
      <c r="AH50" s="827" t="s">
        <v>114</v>
      </c>
      <c r="AI50" s="828" t="s">
        <v>114</v>
      </c>
      <c r="AJ50" s="829">
        <v>0.23655756867329047</v>
      </c>
      <c r="AK50" s="827">
        <v>0.4227060198714202</v>
      </c>
      <c r="AL50" s="827">
        <v>0.34059029807130331</v>
      </c>
      <c r="AM50" s="828">
        <v>1.4611338398597311E-4</v>
      </c>
      <c r="AN50" s="829">
        <v>6.3711911357340723E-2</v>
      </c>
      <c r="AO50" s="827">
        <v>0.88642659279778391</v>
      </c>
      <c r="AP50" s="827">
        <v>4.9861495844875349E-2</v>
      </c>
      <c r="AQ50" s="828">
        <v>0</v>
      </c>
      <c r="AR50" s="829">
        <v>0</v>
      </c>
      <c r="AS50" s="827">
        <v>0.82296650717703346</v>
      </c>
      <c r="AT50" s="827">
        <v>0.17703349282296652</v>
      </c>
      <c r="AU50" s="828">
        <v>0</v>
      </c>
      <c r="AV50" s="829">
        <v>0.42076730608840701</v>
      </c>
      <c r="AW50" s="827">
        <v>0.27481234361968304</v>
      </c>
      <c r="AX50" s="827">
        <v>0.30442035029190995</v>
      </c>
      <c r="AY50" s="828">
        <v>0</v>
      </c>
      <c r="AZ50" s="829">
        <v>0.43084835090105406</v>
      </c>
      <c r="BA50" s="827">
        <v>0.49009690581434884</v>
      </c>
      <c r="BB50" s="827">
        <v>7.9054743284597079E-2</v>
      </c>
      <c r="BC50" s="828">
        <v>0</v>
      </c>
    </row>
    <row r="51" spans="1:55" x14ac:dyDescent="0.25">
      <c r="A51" s="58"/>
      <c r="B51" s="951"/>
      <c r="C51" s="670" t="s">
        <v>20</v>
      </c>
      <c r="D51" s="830">
        <v>7.9411764705882348E-2</v>
      </c>
      <c r="E51" s="830">
        <v>0.72647058823529409</v>
      </c>
      <c r="F51" s="830">
        <v>0.19411764705882353</v>
      </c>
      <c r="G51" s="831">
        <v>0</v>
      </c>
      <c r="H51" s="832">
        <v>0.40677674578603373</v>
      </c>
      <c r="I51" s="830">
        <v>0.39880747620685703</v>
      </c>
      <c r="J51" s="830">
        <v>0.13748423345946567</v>
      </c>
      <c r="K51" s="831">
        <v>5.6931544547643619E-2</v>
      </c>
      <c r="L51" s="832">
        <v>0.88636363636363635</v>
      </c>
      <c r="M51" s="830">
        <v>8.5227272727272721E-2</v>
      </c>
      <c r="N51" s="830">
        <v>2.8409090909090908E-2</v>
      </c>
      <c r="O51" s="831">
        <v>0</v>
      </c>
      <c r="P51" s="832">
        <v>0.44128843338213763</v>
      </c>
      <c r="Q51" s="830">
        <v>0.4330893118594436</v>
      </c>
      <c r="R51" s="830">
        <v>0.12562225475841873</v>
      </c>
      <c r="S51" s="831">
        <v>0</v>
      </c>
      <c r="T51" s="832">
        <v>0</v>
      </c>
      <c r="U51" s="830">
        <v>0</v>
      </c>
      <c r="V51" s="830">
        <v>0</v>
      </c>
      <c r="W51" s="831">
        <v>1</v>
      </c>
      <c r="X51" s="832" t="s">
        <v>114</v>
      </c>
      <c r="Y51" s="830" t="s">
        <v>114</v>
      </c>
      <c r="Z51" s="830" t="s">
        <v>114</v>
      </c>
      <c r="AA51" s="831" t="s">
        <v>114</v>
      </c>
      <c r="AB51" s="832" t="s">
        <v>114</v>
      </c>
      <c r="AC51" s="830" t="s">
        <v>114</v>
      </c>
      <c r="AD51" s="830" t="s">
        <v>114</v>
      </c>
      <c r="AE51" s="831" t="s">
        <v>114</v>
      </c>
      <c r="AF51" s="832">
        <v>0</v>
      </c>
      <c r="AG51" s="830">
        <v>0</v>
      </c>
      <c r="AH51" s="830">
        <v>1</v>
      </c>
      <c r="AI51" s="831">
        <v>0</v>
      </c>
      <c r="AJ51" s="832">
        <v>0.26564807976366323</v>
      </c>
      <c r="AK51" s="830">
        <v>0.4481628508124077</v>
      </c>
      <c r="AL51" s="830">
        <v>0.28614290989660268</v>
      </c>
      <c r="AM51" s="831">
        <v>4.615952732644018E-5</v>
      </c>
      <c r="AN51" s="832">
        <v>5.2368172916515555E-2</v>
      </c>
      <c r="AO51" s="830">
        <v>0.86095597301806048</v>
      </c>
      <c r="AP51" s="830">
        <v>8.3702038151882208E-2</v>
      </c>
      <c r="AQ51" s="831">
        <v>2.9738159135417421E-3</v>
      </c>
      <c r="AR51" s="832">
        <v>1.963439404197698E-2</v>
      </c>
      <c r="AS51" s="830">
        <v>0.6838185511171293</v>
      </c>
      <c r="AT51" s="830">
        <v>0.29654705484089372</v>
      </c>
      <c r="AU51" s="831">
        <v>0</v>
      </c>
      <c r="AV51" s="832">
        <v>0.2762812543168946</v>
      </c>
      <c r="AW51" s="830">
        <v>0.56016024312750379</v>
      </c>
      <c r="AX51" s="830">
        <v>0.16231523691117558</v>
      </c>
      <c r="AY51" s="831">
        <v>1.2432656444260257E-3</v>
      </c>
      <c r="AZ51" s="832">
        <v>0.42122219381232423</v>
      </c>
      <c r="BA51" s="830">
        <v>0.4882127333162874</v>
      </c>
      <c r="BB51" s="830">
        <v>8.9525270604278534E-2</v>
      </c>
      <c r="BC51" s="831">
        <v>1.0398022671098612E-3</v>
      </c>
    </row>
    <row r="52" spans="1:55" x14ac:dyDescent="0.25">
      <c r="A52" s="58"/>
      <c r="B52" s="951"/>
      <c r="C52" s="669" t="s">
        <v>21</v>
      </c>
      <c r="D52" s="827">
        <v>0</v>
      </c>
      <c r="E52" s="827">
        <v>0.94</v>
      </c>
      <c r="F52" s="827">
        <v>0.06</v>
      </c>
      <c r="G52" s="828">
        <v>0</v>
      </c>
      <c r="H52" s="829">
        <v>0.49738503155996394</v>
      </c>
      <c r="I52" s="827">
        <v>0.32539825668770667</v>
      </c>
      <c r="J52" s="827">
        <v>0.16783889389840698</v>
      </c>
      <c r="K52" s="828">
        <v>9.3778178539224519E-3</v>
      </c>
      <c r="L52" s="829">
        <v>0</v>
      </c>
      <c r="M52" s="827">
        <v>0</v>
      </c>
      <c r="N52" s="827">
        <v>1</v>
      </c>
      <c r="O52" s="828">
        <v>0</v>
      </c>
      <c r="P52" s="829">
        <v>0.6028454304316373</v>
      </c>
      <c r="Q52" s="827">
        <v>0.14757656136966482</v>
      </c>
      <c r="R52" s="827">
        <v>0.24957800819869785</v>
      </c>
      <c r="S52" s="828">
        <v>0</v>
      </c>
      <c r="T52" s="829" t="s">
        <v>114</v>
      </c>
      <c r="U52" s="827" t="s">
        <v>114</v>
      </c>
      <c r="V52" s="827" t="s">
        <v>114</v>
      </c>
      <c r="W52" s="828" t="s">
        <v>114</v>
      </c>
      <c r="X52" s="829" t="s">
        <v>114</v>
      </c>
      <c r="Y52" s="827" t="s">
        <v>114</v>
      </c>
      <c r="Z52" s="827" t="s">
        <v>114</v>
      </c>
      <c r="AA52" s="828" t="s">
        <v>114</v>
      </c>
      <c r="AB52" s="829" t="s">
        <v>114</v>
      </c>
      <c r="AC52" s="827" t="s">
        <v>114</v>
      </c>
      <c r="AD52" s="827" t="s">
        <v>114</v>
      </c>
      <c r="AE52" s="828" t="s">
        <v>114</v>
      </c>
      <c r="AF52" s="829">
        <v>0</v>
      </c>
      <c r="AG52" s="827">
        <v>1</v>
      </c>
      <c r="AH52" s="827">
        <v>0</v>
      </c>
      <c r="AI52" s="828">
        <v>0</v>
      </c>
      <c r="AJ52" s="829">
        <v>0.27971975851531639</v>
      </c>
      <c r="AK52" s="827">
        <v>0.54550197510620857</v>
      </c>
      <c r="AL52" s="827">
        <v>0.17477826637847507</v>
      </c>
      <c r="AM52" s="828">
        <v>0</v>
      </c>
      <c r="AN52" s="829">
        <v>3.5087719298245612E-2</v>
      </c>
      <c r="AO52" s="827">
        <v>0.88058213716108458</v>
      </c>
      <c r="AP52" s="827">
        <v>8.4330143540669852E-2</v>
      </c>
      <c r="AQ52" s="828">
        <v>0</v>
      </c>
      <c r="AR52" s="829">
        <v>6.5789473684210523E-2</v>
      </c>
      <c r="AS52" s="827">
        <v>0.72180451127819545</v>
      </c>
      <c r="AT52" s="827">
        <v>0.21240601503759399</v>
      </c>
      <c r="AU52" s="828">
        <v>0</v>
      </c>
      <c r="AV52" s="829">
        <v>0.4052780395852969</v>
      </c>
      <c r="AW52" s="827">
        <v>0.55199497329563307</v>
      </c>
      <c r="AX52" s="827">
        <v>4.272698711907006E-2</v>
      </c>
      <c r="AY52" s="828">
        <v>0</v>
      </c>
      <c r="AZ52" s="829">
        <v>0.41650052094722356</v>
      </c>
      <c r="BA52" s="827">
        <v>0.47085911271754372</v>
      </c>
      <c r="BB52" s="827">
        <v>0.11264036633523275</v>
      </c>
      <c r="BC52" s="828">
        <v>0</v>
      </c>
    </row>
    <row r="53" spans="1:55" x14ac:dyDescent="0.25">
      <c r="A53" s="58"/>
      <c r="B53" s="951"/>
      <c r="C53" s="670" t="s">
        <v>22</v>
      </c>
      <c r="D53" s="830">
        <v>0</v>
      </c>
      <c r="E53" s="830">
        <v>1</v>
      </c>
      <c r="F53" s="830">
        <v>0</v>
      </c>
      <c r="G53" s="831">
        <v>0</v>
      </c>
      <c r="H53" s="832">
        <v>0.38998530338022253</v>
      </c>
      <c r="I53" s="830">
        <v>0.42252781860172162</v>
      </c>
      <c r="J53" s="830">
        <v>0.14570648750787318</v>
      </c>
      <c r="K53" s="831">
        <v>4.1780390510182661E-2</v>
      </c>
      <c r="L53" s="832">
        <v>0.18061674008810572</v>
      </c>
      <c r="M53" s="830">
        <v>0.79295154185022021</v>
      </c>
      <c r="N53" s="830">
        <v>2.643171806167401E-2</v>
      </c>
      <c r="O53" s="831">
        <v>0</v>
      </c>
      <c r="P53" s="832">
        <v>0.76747503566333808</v>
      </c>
      <c r="Q53" s="830">
        <v>0.16547788873038516</v>
      </c>
      <c r="R53" s="830">
        <v>6.7047075606276749E-2</v>
      </c>
      <c r="S53" s="831">
        <v>0</v>
      </c>
      <c r="T53" s="832" t="s">
        <v>114</v>
      </c>
      <c r="U53" s="830" t="s">
        <v>114</v>
      </c>
      <c r="V53" s="830" t="s">
        <v>114</v>
      </c>
      <c r="W53" s="831" t="s">
        <v>114</v>
      </c>
      <c r="X53" s="832" t="s">
        <v>114</v>
      </c>
      <c r="Y53" s="830" t="s">
        <v>114</v>
      </c>
      <c r="Z53" s="830" t="s">
        <v>114</v>
      </c>
      <c r="AA53" s="831" t="s">
        <v>114</v>
      </c>
      <c r="AB53" s="832" t="s">
        <v>114</v>
      </c>
      <c r="AC53" s="830" t="s">
        <v>114</v>
      </c>
      <c r="AD53" s="830" t="s">
        <v>114</v>
      </c>
      <c r="AE53" s="831" t="s">
        <v>114</v>
      </c>
      <c r="AF53" s="832">
        <v>0.52765957446808509</v>
      </c>
      <c r="AG53" s="830">
        <v>0.45957446808510638</v>
      </c>
      <c r="AH53" s="830">
        <v>1.276595744680851E-2</v>
      </c>
      <c r="AI53" s="831">
        <v>0</v>
      </c>
      <c r="AJ53" s="832">
        <v>0.39645416823840063</v>
      </c>
      <c r="AK53" s="830">
        <v>0.50496667924053817</v>
      </c>
      <c r="AL53" s="830">
        <v>9.3926820067898903E-2</v>
      </c>
      <c r="AM53" s="831">
        <v>4.6523324531623283E-3</v>
      </c>
      <c r="AN53" s="832">
        <v>9.9023709902370985E-2</v>
      </c>
      <c r="AO53" s="830">
        <v>0.81450488145048816</v>
      </c>
      <c r="AP53" s="830">
        <v>8.6471408647140868E-2</v>
      </c>
      <c r="AQ53" s="831">
        <v>0</v>
      </c>
      <c r="AR53" s="832">
        <v>0</v>
      </c>
      <c r="AS53" s="830">
        <v>0.95814376706096449</v>
      </c>
      <c r="AT53" s="830">
        <v>4.1856232939035488E-2</v>
      </c>
      <c r="AU53" s="831">
        <v>0</v>
      </c>
      <c r="AV53" s="832">
        <v>0.23178404708747716</v>
      </c>
      <c r="AW53" s="830">
        <v>0.64369799066368982</v>
      </c>
      <c r="AX53" s="830">
        <v>0.12116906839861985</v>
      </c>
      <c r="AY53" s="831">
        <v>3.3488938502131116E-3</v>
      </c>
      <c r="AZ53" s="832">
        <v>0.3468074788512312</v>
      </c>
      <c r="BA53" s="830">
        <v>0.57837167950859425</v>
      </c>
      <c r="BB53" s="830">
        <v>7.4820841640174579E-2</v>
      </c>
      <c r="BC53" s="831">
        <v>0</v>
      </c>
    </row>
    <row r="54" spans="1:55" x14ac:dyDescent="0.25">
      <c r="A54" s="58"/>
      <c r="B54" s="951"/>
      <c r="C54" s="669" t="s">
        <v>23</v>
      </c>
      <c r="D54" s="827">
        <v>6.5764023210831725E-3</v>
      </c>
      <c r="E54" s="827">
        <v>0.96131528046421666</v>
      </c>
      <c r="F54" s="827">
        <v>3.2108317214700192E-2</v>
      </c>
      <c r="G54" s="828">
        <v>0</v>
      </c>
      <c r="H54" s="829">
        <v>0.18666666666666668</v>
      </c>
      <c r="I54" s="827">
        <v>0.64666666666666661</v>
      </c>
      <c r="J54" s="827">
        <v>0.16555555555555557</v>
      </c>
      <c r="K54" s="828">
        <v>1.1111111111111111E-3</v>
      </c>
      <c r="L54" s="829" t="s">
        <v>114</v>
      </c>
      <c r="M54" s="827" t="s">
        <v>114</v>
      </c>
      <c r="N54" s="827" t="s">
        <v>114</v>
      </c>
      <c r="O54" s="828" t="s">
        <v>114</v>
      </c>
      <c r="P54" s="829">
        <v>0.11605995717344754</v>
      </c>
      <c r="Q54" s="827">
        <v>0.78543897216274094</v>
      </c>
      <c r="R54" s="827">
        <v>9.8501070663811557E-2</v>
      </c>
      <c r="S54" s="828">
        <v>0</v>
      </c>
      <c r="T54" s="829" t="s">
        <v>114</v>
      </c>
      <c r="U54" s="827" t="s">
        <v>114</v>
      </c>
      <c r="V54" s="827" t="s">
        <v>114</v>
      </c>
      <c r="W54" s="828" t="s">
        <v>114</v>
      </c>
      <c r="X54" s="829" t="s">
        <v>114</v>
      </c>
      <c r="Y54" s="827" t="s">
        <v>114</v>
      </c>
      <c r="Z54" s="827" t="s">
        <v>114</v>
      </c>
      <c r="AA54" s="828" t="s">
        <v>114</v>
      </c>
      <c r="AB54" s="829" t="s">
        <v>114</v>
      </c>
      <c r="AC54" s="827" t="s">
        <v>114</v>
      </c>
      <c r="AD54" s="827" t="s">
        <v>114</v>
      </c>
      <c r="AE54" s="828" t="s">
        <v>114</v>
      </c>
      <c r="AF54" s="829">
        <v>1.488095238095238E-2</v>
      </c>
      <c r="AG54" s="827">
        <v>0.98288690476190477</v>
      </c>
      <c r="AH54" s="827">
        <v>2.232142857142857E-3</v>
      </c>
      <c r="AI54" s="828">
        <v>0</v>
      </c>
      <c r="AJ54" s="829">
        <v>0.30101154592827217</v>
      </c>
      <c r="AK54" s="827">
        <v>0.47045400361023126</v>
      </c>
      <c r="AL54" s="827">
        <v>0.22853445046149654</v>
      </c>
      <c r="AM54" s="828">
        <v>0</v>
      </c>
      <c r="AN54" s="829">
        <v>4.2398956333382566E-2</v>
      </c>
      <c r="AO54" s="827">
        <v>0.91925121843154634</v>
      </c>
      <c r="AP54" s="827">
        <v>3.8349825235071133E-2</v>
      </c>
      <c r="AQ54" s="828">
        <v>0</v>
      </c>
      <c r="AR54" s="829">
        <v>9.2725639874270321E-2</v>
      </c>
      <c r="AS54" s="827">
        <v>0.62314773237539289</v>
      </c>
      <c r="AT54" s="827">
        <v>0.28412662775033676</v>
      </c>
      <c r="AU54" s="828">
        <v>0</v>
      </c>
      <c r="AV54" s="829">
        <v>0.10833333333333334</v>
      </c>
      <c r="AW54" s="827">
        <v>0.89166666666666672</v>
      </c>
      <c r="AX54" s="827">
        <v>0</v>
      </c>
      <c r="AY54" s="828">
        <v>0</v>
      </c>
      <c r="AZ54" s="829">
        <v>0.60927067282999492</v>
      </c>
      <c r="BA54" s="827">
        <v>0.36902927580893685</v>
      </c>
      <c r="BB54" s="827">
        <v>2.1700051361068309E-2</v>
      </c>
      <c r="BC54" s="828">
        <v>0</v>
      </c>
    </row>
    <row r="55" spans="1:55" ht="15.75" thickBot="1" x14ac:dyDescent="0.3">
      <c r="A55" s="58"/>
      <c r="B55" s="949"/>
      <c r="C55" s="671" t="s">
        <v>24</v>
      </c>
      <c r="D55" s="833">
        <v>0.125</v>
      </c>
      <c r="E55" s="833">
        <v>0.625</v>
      </c>
      <c r="F55" s="833">
        <v>0.25</v>
      </c>
      <c r="G55" s="834">
        <v>0</v>
      </c>
      <c r="H55" s="850">
        <v>0</v>
      </c>
      <c r="I55" s="833">
        <v>1</v>
      </c>
      <c r="J55" s="833">
        <v>0</v>
      </c>
      <c r="K55" s="834">
        <v>0</v>
      </c>
      <c r="L55" s="850" t="s">
        <v>114</v>
      </c>
      <c r="M55" s="833" t="s">
        <v>114</v>
      </c>
      <c r="N55" s="833" t="s">
        <v>114</v>
      </c>
      <c r="O55" s="834" t="s">
        <v>114</v>
      </c>
      <c r="P55" s="850" t="s">
        <v>114</v>
      </c>
      <c r="Q55" s="833" t="s">
        <v>114</v>
      </c>
      <c r="R55" s="833" t="s">
        <v>114</v>
      </c>
      <c r="S55" s="834" t="s">
        <v>114</v>
      </c>
      <c r="T55" s="850" t="s">
        <v>114</v>
      </c>
      <c r="U55" s="833" t="s">
        <v>114</v>
      </c>
      <c r="V55" s="833" t="s">
        <v>114</v>
      </c>
      <c r="W55" s="834" t="s">
        <v>114</v>
      </c>
      <c r="X55" s="850" t="s">
        <v>114</v>
      </c>
      <c r="Y55" s="833" t="s">
        <v>114</v>
      </c>
      <c r="Z55" s="833" t="s">
        <v>114</v>
      </c>
      <c r="AA55" s="834" t="s">
        <v>114</v>
      </c>
      <c r="AB55" s="850" t="s">
        <v>114</v>
      </c>
      <c r="AC55" s="833" t="s">
        <v>114</v>
      </c>
      <c r="AD55" s="833" t="s">
        <v>114</v>
      </c>
      <c r="AE55" s="834" t="s">
        <v>114</v>
      </c>
      <c r="AF55" s="850" t="s">
        <v>114</v>
      </c>
      <c r="AG55" s="833" t="s">
        <v>114</v>
      </c>
      <c r="AH55" s="833" t="s">
        <v>114</v>
      </c>
      <c r="AI55" s="834" t="s">
        <v>114</v>
      </c>
      <c r="AJ55" s="850">
        <v>0</v>
      </c>
      <c r="AK55" s="833">
        <v>0</v>
      </c>
      <c r="AL55" s="833">
        <v>1</v>
      </c>
      <c r="AM55" s="834">
        <v>0</v>
      </c>
      <c r="AN55" s="850">
        <v>1</v>
      </c>
      <c r="AO55" s="833">
        <v>0</v>
      </c>
      <c r="AP55" s="833">
        <v>0</v>
      </c>
      <c r="AQ55" s="834">
        <v>0</v>
      </c>
      <c r="AR55" s="850" t="s">
        <v>114</v>
      </c>
      <c r="AS55" s="833" t="s">
        <v>114</v>
      </c>
      <c r="AT55" s="833" t="s">
        <v>114</v>
      </c>
      <c r="AU55" s="834" t="s">
        <v>114</v>
      </c>
      <c r="AV55" s="850" t="s">
        <v>114</v>
      </c>
      <c r="AW55" s="833" t="s">
        <v>114</v>
      </c>
      <c r="AX55" s="833" t="s">
        <v>114</v>
      </c>
      <c r="AY55" s="834" t="s">
        <v>114</v>
      </c>
      <c r="AZ55" s="850">
        <v>0.1</v>
      </c>
      <c r="BA55" s="833">
        <v>0.9</v>
      </c>
      <c r="BB55" s="833">
        <v>0</v>
      </c>
      <c r="BC55" s="834">
        <v>0</v>
      </c>
    </row>
    <row r="56" spans="1:55" ht="15.75" thickBot="1" x14ac:dyDescent="0.3">
      <c r="A56" s="58"/>
      <c r="B56" s="952" t="s">
        <v>50</v>
      </c>
      <c r="C56" s="1012"/>
      <c r="D56" s="836">
        <v>1.4363230130864985E-2</v>
      </c>
      <c r="E56" s="841">
        <v>0.93648260453239707</v>
      </c>
      <c r="F56" s="841">
        <v>4.915416533673795E-2</v>
      </c>
      <c r="G56" s="841">
        <v>0</v>
      </c>
      <c r="H56" s="836">
        <v>0.39412384408287487</v>
      </c>
      <c r="I56" s="841">
        <v>0.44650591127238676</v>
      </c>
      <c r="J56" s="841">
        <v>0.1303113660306684</v>
      </c>
      <c r="K56" s="841">
        <v>2.905887861407E-2</v>
      </c>
      <c r="L56" s="836">
        <v>0.54845360824742273</v>
      </c>
      <c r="M56" s="841">
        <v>0.41237113402061853</v>
      </c>
      <c r="N56" s="841">
        <v>3.9175257731958762E-2</v>
      </c>
      <c r="O56" s="841">
        <v>0</v>
      </c>
      <c r="P56" s="836">
        <v>0.43099626691553894</v>
      </c>
      <c r="Q56" s="841">
        <v>0.43163789080727949</v>
      </c>
      <c r="R56" s="841">
        <v>0.13736584227718152</v>
      </c>
      <c r="S56" s="841">
        <v>0</v>
      </c>
      <c r="T56" s="836">
        <v>0</v>
      </c>
      <c r="U56" s="841">
        <v>0</v>
      </c>
      <c r="V56" s="841">
        <v>0</v>
      </c>
      <c r="W56" s="841">
        <v>1</v>
      </c>
      <c r="X56" s="836" t="s">
        <v>114</v>
      </c>
      <c r="Y56" s="841" t="s">
        <v>114</v>
      </c>
      <c r="Z56" s="841" t="s">
        <v>114</v>
      </c>
      <c r="AA56" s="841" t="s">
        <v>114</v>
      </c>
      <c r="AB56" s="836" t="s">
        <v>114</v>
      </c>
      <c r="AC56" s="841" t="s">
        <v>114</v>
      </c>
      <c r="AD56" s="841" t="s">
        <v>114</v>
      </c>
      <c r="AE56" s="841" t="s">
        <v>114</v>
      </c>
      <c r="AF56" s="836">
        <v>8.5243974132863026E-2</v>
      </c>
      <c r="AG56" s="841">
        <v>0.88771310993533215</v>
      </c>
      <c r="AH56" s="841">
        <v>2.7042915931804822E-2</v>
      </c>
      <c r="AI56" s="841">
        <v>0</v>
      </c>
      <c r="AJ56" s="836">
        <v>0.26986086089922956</v>
      </c>
      <c r="AK56" s="841">
        <v>0.46301506382000079</v>
      </c>
      <c r="AL56" s="841">
        <v>0.26682509870060178</v>
      </c>
      <c r="AM56" s="841">
        <v>2.9897658016788683E-4</v>
      </c>
      <c r="AN56" s="836">
        <v>3.3009749537737436E-2</v>
      </c>
      <c r="AO56" s="841">
        <v>0.92259203227433184</v>
      </c>
      <c r="AP56" s="841">
        <v>4.4182845856446461E-2</v>
      </c>
      <c r="AQ56" s="841">
        <v>2.1537233148428308E-4</v>
      </c>
      <c r="AR56" s="836">
        <v>7.3557560842220399E-2</v>
      </c>
      <c r="AS56" s="841">
        <v>0.69449001914137276</v>
      </c>
      <c r="AT56" s="841">
        <v>0.2319524200164069</v>
      </c>
      <c r="AU56" s="841">
        <v>0</v>
      </c>
      <c r="AV56" s="836">
        <v>0.28817278025368531</v>
      </c>
      <c r="AW56" s="841">
        <v>0.5555707919094961</v>
      </c>
      <c r="AX56" s="841">
        <v>0.15464518340761055</v>
      </c>
      <c r="AY56" s="841">
        <v>1.6112444292080905E-3</v>
      </c>
      <c r="AZ56" s="836">
        <v>0.37272464987413306</v>
      </c>
      <c r="BA56" s="841">
        <v>0.53382109058233551</v>
      </c>
      <c r="BB56" s="841">
        <v>9.3319913401798474E-2</v>
      </c>
      <c r="BC56" s="839">
        <v>1.3434614173297714E-4</v>
      </c>
    </row>
    <row r="57" spans="1:55" ht="15.75" thickBot="1" x14ac:dyDescent="0.3">
      <c r="A57" s="58"/>
      <c r="B57" s="945" t="s">
        <v>51</v>
      </c>
      <c r="C57" s="946"/>
      <c r="D57" s="844">
        <v>1.4354066985645933E-2</v>
      </c>
      <c r="E57" s="845">
        <v>0.93720095693779903</v>
      </c>
      <c r="F57" s="845">
        <v>4.8444976076555027E-2</v>
      </c>
      <c r="G57" s="845">
        <v>0</v>
      </c>
      <c r="H57" s="844">
        <v>0.39207658957700281</v>
      </c>
      <c r="I57" s="845">
        <v>0.45170559292080403</v>
      </c>
      <c r="J57" s="845">
        <v>0.12623803287859331</v>
      </c>
      <c r="K57" s="845">
        <v>2.9979784623599862E-2</v>
      </c>
      <c r="L57" s="844">
        <v>0.54705882352941182</v>
      </c>
      <c r="M57" s="845">
        <v>0.40588235294117647</v>
      </c>
      <c r="N57" s="845">
        <v>4.3137254901960784E-2</v>
      </c>
      <c r="O57" s="845">
        <v>3.9215686274509803E-3</v>
      </c>
      <c r="P57" s="844">
        <v>0.44273907910271548</v>
      </c>
      <c r="Q57" s="845">
        <v>0.42431086699861403</v>
      </c>
      <c r="R57" s="845">
        <v>0.13295005389867051</v>
      </c>
      <c r="S57" s="845">
        <v>0</v>
      </c>
      <c r="T57" s="844">
        <v>0</v>
      </c>
      <c r="U57" s="845">
        <v>0</v>
      </c>
      <c r="V57" s="845">
        <v>0</v>
      </c>
      <c r="W57" s="845">
        <v>1</v>
      </c>
      <c r="X57" s="844" t="s">
        <v>114</v>
      </c>
      <c r="Y57" s="845" t="s">
        <v>114</v>
      </c>
      <c r="Z57" s="845" t="s">
        <v>114</v>
      </c>
      <c r="AA57" s="845" t="s">
        <v>114</v>
      </c>
      <c r="AB57" s="844" t="s">
        <v>114</v>
      </c>
      <c r="AC57" s="845" t="s">
        <v>114</v>
      </c>
      <c r="AD57" s="845" t="s">
        <v>114</v>
      </c>
      <c r="AE57" s="845" t="s">
        <v>114</v>
      </c>
      <c r="AF57" s="844">
        <v>0.11317659923455441</v>
      </c>
      <c r="AG57" s="845">
        <v>0.85729907053034449</v>
      </c>
      <c r="AH57" s="845">
        <v>2.9524330235101148E-2</v>
      </c>
      <c r="AI57" s="845">
        <v>0</v>
      </c>
      <c r="AJ57" s="844">
        <v>0.26206731098773051</v>
      </c>
      <c r="AK57" s="845">
        <v>0.46268421413393651</v>
      </c>
      <c r="AL57" s="845">
        <v>0.27496744122283912</v>
      </c>
      <c r="AM57" s="845">
        <v>2.8103365549386522E-4</v>
      </c>
      <c r="AN57" s="844">
        <v>3.2333273805980514E-2</v>
      </c>
      <c r="AO57" s="845">
        <v>0.92414727067087321</v>
      </c>
      <c r="AP57" s="845">
        <v>4.3192055082643808E-2</v>
      </c>
      <c r="AQ57" s="845">
        <v>3.2740044050241085E-4</v>
      </c>
      <c r="AR57" s="844">
        <v>7.2388354630483473E-2</v>
      </c>
      <c r="AS57" s="845">
        <v>0.69694374917665658</v>
      </c>
      <c r="AT57" s="845">
        <v>0.23066789619285996</v>
      </c>
      <c r="AU57" s="845">
        <v>0</v>
      </c>
      <c r="AV57" s="844">
        <v>0.27949567958263138</v>
      </c>
      <c r="AW57" s="845">
        <v>0.54703548720178252</v>
      </c>
      <c r="AX57" s="845">
        <v>0.16999076137166458</v>
      </c>
      <c r="AY57" s="845">
        <v>3.4780718439215261E-3</v>
      </c>
      <c r="AZ57" s="844">
        <v>0.36853527806296743</v>
      </c>
      <c r="BA57" s="845">
        <v>0.53744834616382353</v>
      </c>
      <c r="BB57" s="845">
        <v>9.3904938673058158E-2</v>
      </c>
      <c r="BC57" s="846">
        <v>1.114371001508968E-4</v>
      </c>
    </row>
    <row r="61" spans="1:55" ht="22.5" customHeight="1" thickBot="1" x14ac:dyDescent="0.3">
      <c r="D61" s="1006" t="s">
        <v>122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981"/>
      <c r="AM61" s="981"/>
      <c r="AN61" s="981"/>
      <c r="AO61" s="981"/>
      <c r="AP61" s="981"/>
      <c r="AQ61" s="981"/>
      <c r="AR61" s="981"/>
      <c r="AS61" s="981"/>
      <c r="AT61" s="981"/>
      <c r="AU61" s="981"/>
      <c r="AV61" s="981"/>
      <c r="AW61" s="981"/>
      <c r="AX61" s="981"/>
      <c r="AY61" s="981"/>
      <c r="AZ61" s="981"/>
      <c r="BA61" s="981"/>
      <c r="BB61" s="981"/>
      <c r="BC61" s="1007"/>
    </row>
    <row r="62" spans="1:55" ht="53.25" customHeight="1" x14ac:dyDescent="0.25">
      <c r="D62" s="1017" t="s">
        <v>177</v>
      </c>
      <c r="E62" s="1018"/>
      <c r="F62" s="1018"/>
      <c r="G62" s="1019"/>
      <c r="H62" s="1017" t="s">
        <v>83</v>
      </c>
      <c r="I62" s="1018"/>
      <c r="J62" s="1018"/>
      <c r="K62" s="1019"/>
      <c r="L62" s="1017" t="s">
        <v>45</v>
      </c>
      <c r="M62" s="1018"/>
      <c r="N62" s="1018"/>
      <c r="O62" s="1019"/>
      <c r="P62" s="1017" t="s">
        <v>85</v>
      </c>
      <c r="Q62" s="1018"/>
      <c r="R62" s="1018"/>
      <c r="S62" s="1019"/>
      <c r="T62" s="1017" t="s">
        <v>297</v>
      </c>
      <c r="U62" s="1018"/>
      <c r="V62" s="1018"/>
      <c r="W62" s="1019"/>
      <c r="X62" s="1017" t="s">
        <v>298</v>
      </c>
      <c r="Y62" s="1018"/>
      <c r="Z62" s="1018"/>
      <c r="AA62" s="1019"/>
      <c r="AB62" s="1017" t="s">
        <v>299</v>
      </c>
      <c r="AC62" s="1018"/>
      <c r="AD62" s="1018"/>
      <c r="AE62" s="1019"/>
      <c r="AF62" s="1017" t="s">
        <v>300</v>
      </c>
      <c r="AG62" s="1018"/>
      <c r="AH62" s="1018"/>
      <c r="AI62" s="1019"/>
      <c r="AJ62" s="1017" t="s">
        <v>123</v>
      </c>
      <c r="AK62" s="1018"/>
      <c r="AL62" s="1018"/>
      <c r="AM62" s="1019"/>
      <c r="AN62" s="1017" t="s">
        <v>48</v>
      </c>
      <c r="AO62" s="1018"/>
      <c r="AP62" s="1018"/>
      <c r="AQ62" s="1019"/>
      <c r="AR62" s="1017" t="s">
        <v>89</v>
      </c>
      <c r="AS62" s="1018"/>
      <c r="AT62" s="1018"/>
      <c r="AU62" s="1019"/>
      <c r="AV62" s="1017" t="s">
        <v>147</v>
      </c>
      <c r="AW62" s="1018"/>
      <c r="AX62" s="1018"/>
      <c r="AY62" s="1019"/>
      <c r="AZ62" s="1017" t="s">
        <v>42</v>
      </c>
      <c r="BA62" s="1018"/>
      <c r="BB62" s="1018"/>
      <c r="BC62" s="1020"/>
    </row>
    <row r="63" spans="1:55" ht="66" thickBot="1" x14ac:dyDescent="0.3">
      <c r="B63" s="2"/>
      <c r="C63" s="62"/>
      <c r="D63" s="676" t="s">
        <v>190</v>
      </c>
      <c r="E63" s="677" t="s">
        <v>192</v>
      </c>
      <c r="F63" s="677" t="s">
        <v>118</v>
      </c>
      <c r="G63" s="678" t="s">
        <v>79</v>
      </c>
      <c r="H63" s="683" t="s">
        <v>190</v>
      </c>
      <c r="I63" s="677" t="s">
        <v>192</v>
      </c>
      <c r="J63" s="677" t="s">
        <v>118</v>
      </c>
      <c r="K63" s="678" t="s">
        <v>79</v>
      </c>
      <c r="L63" s="683" t="s">
        <v>190</v>
      </c>
      <c r="M63" s="677" t="s">
        <v>192</v>
      </c>
      <c r="N63" s="677" t="s">
        <v>118</v>
      </c>
      <c r="O63" s="678" t="s">
        <v>79</v>
      </c>
      <c r="P63" s="683" t="s">
        <v>190</v>
      </c>
      <c r="Q63" s="677" t="s">
        <v>192</v>
      </c>
      <c r="R63" s="677" t="s">
        <v>118</v>
      </c>
      <c r="S63" s="678" t="s">
        <v>79</v>
      </c>
      <c r="T63" s="683" t="s">
        <v>190</v>
      </c>
      <c r="U63" s="677" t="s">
        <v>192</v>
      </c>
      <c r="V63" s="677" t="s">
        <v>118</v>
      </c>
      <c r="W63" s="678" t="s">
        <v>79</v>
      </c>
      <c r="X63" s="683" t="s">
        <v>190</v>
      </c>
      <c r="Y63" s="677" t="s">
        <v>192</v>
      </c>
      <c r="Z63" s="677" t="s">
        <v>118</v>
      </c>
      <c r="AA63" s="678" t="s">
        <v>79</v>
      </c>
      <c r="AB63" s="683" t="s">
        <v>190</v>
      </c>
      <c r="AC63" s="677" t="s">
        <v>192</v>
      </c>
      <c r="AD63" s="677" t="s">
        <v>118</v>
      </c>
      <c r="AE63" s="678" t="s">
        <v>79</v>
      </c>
      <c r="AF63" s="683" t="s">
        <v>190</v>
      </c>
      <c r="AG63" s="677" t="s">
        <v>192</v>
      </c>
      <c r="AH63" s="677" t="s">
        <v>118</v>
      </c>
      <c r="AI63" s="678" t="s">
        <v>79</v>
      </c>
      <c r="AJ63" s="683" t="s">
        <v>190</v>
      </c>
      <c r="AK63" s="677" t="s">
        <v>192</v>
      </c>
      <c r="AL63" s="677" t="s">
        <v>118</v>
      </c>
      <c r="AM63" s="678" t="s">
        <v>79</v>
      </c>
      <c r="AN63" s="683" t="s">
        <v>190</v>
      </c>
      <c r="AO63" s="677" t="s">
        <v>192</v>
      </c>
      <c r="AP63" s="677" t="s">
        <v>118</v>
      </c>
      <c r="AQ63" s="678" t="s">
        <v>79</v>
      </c>
      <c r="AR63" s="683" t="s">
        <v>190</v>
      </c>
      <c r="AS63" s="677" t="s">
        <v>192</v>
      </c>
      <c r="AT63" s="677" t="s">
        <v>118</v>
      </c>
      <c r="AU63" s="678" t="s">
        <v>79</v>
      </c>
      <c r="AV63" s="683" t="s">
        <v>190</v>
      </c>
      <c r="AW63" s="677" t="s">
        <v>192</v>
      </c>
      <c r="AX63" s="677" t="s">
        <v>118</v>
      </c>
      <c r="AY63" s="678" t="s">
        <v>79</v>
      </c>
      <c r="AZ63" s="683" t="s">
        <v>190</v>
      </c>
      <c r="BA63" s="677" t="s">
        <v>192</v>
      </c>
      <c r="BB63" s="677" t="s">
        <v>118</v>
      </c>
      <c r="BC63" s="685" t="s">
        <v>79</v>
      </c>
    </row>
    <row r="64" spans="1:55" ht="15" customHeight="1" x14ac:dyDescent="0.25">
      <c r="B64" s="950" t="s">
        <v>175</v>
      </c>
      <c r="C64" s="668" t="s">
        <v>4</v>
      </c>
      <c r="D64" s="824" t="s">
        <v>114</v>
      </c>
      <c r="E64" s="824" t="s">
        <v>114</v>
      </c>
      <c r="F64" s="824" t="s">
        <v>114</v>
      </c>
      <c r="G64" s="849" t="s">
        <v>114</v>
      </c>
      <c r="H64" s="826" t="s">
        <v>114</v>
      </c>
      <c r="I64" s="824" t="s">
        <v>114</v>
      </c>
      <c r="J64" s="824" t="s">
        <v>114</v>
      </c>
      <c r="K64" s="849" t="s">
        <v>114</v>
      </c>
      <c r="L64" s="826" t="s">
        <v>114</v>
      </c>
      <c r="M64" s="824" t="s">
        <v>114</v>
      </c>
      <c r="N64" s="824" t="s">
        <v>114</v>
      </c>
      <c r="O64" s="849" t="s">
        <v>114</v>
      </c>
      <c r="P64" s="826" t="s">
        <v>114</v>
      </c>
      <c r="Q64" s="824" t="s">
        <v>114</v>
      </c>
      <c r="R64" s="824" t="s">
        <v>114</v>
      </c>
      <c r="S64" s="849" t="s">
        <v>114</v>
      </c>
      <c r="T64" s="826" t="s">
        <v>114</v>
      </c>
      <c r="U64" s="824" t="s">
        <v>114</v>
      </c>
      <c r="V64" s="824" t="s">
        <v>114</v>
      </c>
      <c r="W64" s="849" t="s">
        <v>114</v>
      </c>
      <c r="X64" s="826" t="s">
        <v>114</v>
      </c>
      <c r="Y64" s="824" t="s">
        <v>114</v>
      </c>
      <c r="Z64" s="824" t="s">
        <v>114</v>
      </c>
      <c r="AA64" s="849" t="s">
        <v>114</v>
      </c>
      <c r="AB64" s="826" t="s">
        <v>114</v>
      </c>
      <c r="AC64" s="824" t="s">
        <v>114</v>
      </c>
      <c r="AD64" s="824" t="s">
        <v>114</v>
      </c>
      <c r="AE64" s="849" t="s">
        <v>114</v>
      </c>
      <c r="AF64" s="826" t="s">
        <v>114</v>
      </c>
      <c r="AG64" s="824" t="s">
        <v>114</v>
      </c>
      <c r="AH64" s="824" t="s">
        <v>114</v>
      </c>
      <c r="AI64" s="849" t="s">
        <v>114</v>
      </c>
      <c r="AJ64" s="826" t="s">
        <v>114</v>
      </c>
      <c r="AK64" s="824" t="s">
        <v>114</v>
      </c>
      <c r="AL64" s="824" t="s">
        <v>114</v>
      </c>
      <c r="AM64" s="849" t="s">
        <v>114</v>
      </c>
      <c r="AN64" s="826" t="s">
        <v>114</v>
      </c>
      <c r="AO64" s="824" t="s">
        <v>114</v>
      </c>
      <c r="AP64" s="824" t="s">
        <v>114</v>
      </c>
      <c r="AQ64" s="849" t="s">
        <v>114</v>
      </c>
      <c r="AR64" s="826" t="s">
        <v>114</v>
      </c>
      <c r="AS64" s="824" t="s">
        <v>114</v>
      </c>
      <c r="AT64" s="824" t="s">
        <v>114</v>
      </c>
      <c r="AU64" s="849" t="s">
        <v>114</v>
      </c>
      <c r="AV64" s="826" t="s">
        <v>114</v>
      </c>
      <c r="AW64" s="824" t="s">
        <v>114</v>
      </c>
      <c r="AX64" s="824" t="s">
        <v>114</v>
      </c>
      <c r="AY64" s="849" t="s">
        <v>114</v>
      </c>
      <c r="AZ64" s="826">
        <v>0</v>
      </c>
      <c r="BA64" s="824">
        <v>0.15508412582297001</v>
      </c>
      <c r="BB64" s="824">
        <v>0.84491587417702996</v>
      </c>
      <c r="BC64" s="849">
        <v>0</v>
      </c>
    </row>
    <row r="65" spans="1:55" x14ac:dyDescent="0.25">
      <c r="B65" s="948"/>
      <c r="C65" s="669" t="s">
        <v>5</v>
      </c>
      <c r="D65" s="827" t="s">
        <v>114</v>
      </c>
      <c r="E65" s="827" t="s">
        <v>114</v>
      </c>
      <c r="F65" s="827" t="s">
        <v>114</v>
      </c>
      <c r="G65" s="828" t="s">
        <v>114</v>
      </c>
      <c r="H65" s="829" t="s">
        <v>114</v>
      </c>
      <c r="I65" s="827" t="s">
        <v>114</v>
      </c>
      <c r="J65" s="827" t="s">
        <v>114</v>
      </c>
      <c r="K65" s="828" t="s">
        <v>114</v>
      </c>
      <c r="L65" s="829" t="s">
        <v>114</v>
      </c>
      <c r="M65" s="827" t="s">
        <v>114</v>
      </c>
      <c r="N65" s="827" t="s">
        <v>114</v>
      </c>
      <c r="O65" s="828" t="s">
        <v>114</v>
      </c>
      <c r="P65" s="829" t="s">
        <v>114</v>
      </c>
      <c r="Q65" s="827" t="s">
        <v>114</v>
      </c>
      <c r="R65" s="827" t="s">
        <v>114</v>
      </c>
      <c r="S65" s="828" t="s">
        <v>114</v>
      </c>
      <c r="T65" s="829" t="s">
        <v>114</v>
      </c>
      <c r="U65" s="827" t="s">
        <v>114</v>
      </c>
      <c r="V65" s="827" t="s">
        <v>114</v>
      </c>
      <c r="W65" s="828" t="s">
        <v>114</v>
      </c>
      <c r="X65" s="829" t="s">
        <v>114</v>
      </c>
      <c r="Y65" s="827" t="s">
        <v>114</v>
      </c>
      <c r="Z65" s="827" t="s">
        <v>114</v>
      </c>
      <c r="AA65" s="828" t="s">
        <v>114</v>
      </c>
      <c r="AB65" s="829" t="s">
        <v>114</v>
      </c>
      <c r="AC65" s="827" t="s">
        <v>114</v>
      </c>
      <c r="AD65" s="827" t="s">
        <v>114</v>
      </c>
      <c r="AE65" s="828" t="s">
        <v>114</v>
      </c>
      <c r="AF65" s="829" t="s">
        <v>114</v>
      </c>
      <c r="AG65" s="827" t="s">
        <v>114</v>
      </c>
      <c r="AH65" s="827" t="s">
        <v>114</v>
      </c>
      <c r="AI65" s="828" t="s">
        <v>114</v>
      </c>
      <c r="AJ65" s="829" t="s">
        <v>114</v>
      </c>
      <c r="AK65" s="827" t="s">
        <v>114</v>
      </c>
      <c r="AL65" s="827" t="s">
        <v>114</v>
      </c>
      <c r="AM65" s="828" t="s">
        <v>114</v>
      </c>
      <c r="AN65" s="829">
        <v>0</v>
      </c>
      <c r="AO65" s="827">
        <v>1</v>
      </c>
      <c r="AP65" s="827">
        <v>0</v>
      </c>
      <c r="AQ65" s="828">
        <v>0</v>
      </c>
      <c r="AR65" s="829" t="s">
        <v>114</v>
      </c>
      <c r="AS65" s="827" t="s">
        <v>114</v>
      </c>
      <c r="AT65" s="827" t="s">
        <v>114</v>
      </c>
      <c r="AU65" s="828" t="s">
        <v>114</v>
      </c>
      <c r="AV65" s="829" t="s">
        <v>114</v>
      </c>
      <c r="AW65" s="827" t="s">
        <v>114</v>
      </c>
      <c r="AX65" s="827" t="s">
        <v>114</v>
      </c>
      <c r="AY65" s="828" t="s">
        <v>114</v>
      </c>
      <c r="AZ65" s="829">
        <v>0.2398165137614679</v>
      </c>
      <c r="BA65" s="827">
        <v>0.76018348623853216</v>
      </c>
      <c r="BB65" s="827">
        <v>0</v>
      </c>
      <c r="BC65" s="828">
        <v>0</v>
      </c>
    </row>
    <row r="66" spans="1:55" x14ac:dyDescent="0.25">
      <c r="B66" s="948"/>
      <c r="C66" s="670" t="s">
        <v>6</v>
      </c>
      <c r="D66" s="830" t="s">
        <v>114</v>
      </c>
      <c r="E66" s="830" t="s">
        <v>114</v>
      </c>
      <c r="F66" s="830" t="s">
        <v>114</v>
      </c>
      <c r="G66" s="831" t="s">
        <v>114</v>
      </c>
      <c r="H66" s="832">
        <v>0.4936242934139608</v>
      </c>
      <c r="I66" s="830">
        <v>0</v>
      </c>
      <c r="J66" s="830">
        <v>0.50637570658603914</v>
      </c>
      <c r="K66" s="831">
        <v>0</v>
      </c>
      <c r="L66" s="832" t="s">
        <v>114</v>
      </c>
      <c r="M66" s="830" t="s">
        <v>114</v>
      </c>
      <c r="N66" s="830" t="s">
        <v>114</v>
      </c>
      <c r="O66" s="831" t="s">
        <v>114</v>
      </c>
      <c r="P66" s="832" t="s">
        <v>114</v>
      </c>
      <c r="Q66" s="830" t="s">
        <v>114</v>
      </c>
      <c r="R66" s="830" t="s">
        <v>114</v>
      </c>
      <c r="S66" s="831" t="s">
        <v>114</v>
      </c>
      <c r="T66" s="832" t="s">
        <v>114</v>
      </c>
      <c r="U66" s="830" t="s">
        <v>114</v>
      </c>
      <c r="V66" s="830" t="s">
        <v>114</v>
      </c>
      <c r="W66" s="831" t="s">
        <v>114</v>
      </c>
      <c r="X66" s="832" t="s">
        <v>114</v>
      </c>
      <c r="Y66" s="830" t="s">
        <v>114</v>
      </c>
      <c r="Z66" s="830" t="s">
        <v>114</v>
      </c>
      <c r="AA66" s="831" t="s">
        <v>114</v>
      </c>
      <c r="AB66" s="832" t="s">
        <v>114</v>
      </c>
      <c r="AC66" s="830" t="s">
        <v>114</v>
      </c>
      <c r="AD66" s="830" t="s">
        <v>114</v>
      </c>
      <c r="AE66" s="831" t="s">
        <v>114</v>
      </c>
      <c r="AF66" s="832">
        <v>0</v>
      </c>
      <c r="AG66" s="830">
        <v>0</v>
      </c>
      <c r="AH66" s="830">
        <v>1</v>
      </c>
      <c r="AI66" s="831">
        <v>0</v>
      </c>
      <c r="AJ66" s="832" t="s">
        <v>114</v>
      </c>
      <c r="AK66" s="830" t="s">
        <v>114</v>
      </c>
      <c r="AL66" s="830" t="s">
        <v>114</v>
      </c>
      <c r="AM66" s="831" t="s">
        <v>114</v>
      </c>
      <c r="AN66" s="832">
        <v>0</v>
      </c>
      <c r="AO66" s="830">
        <v>1</v>
      </c>
      <c r="AP66" s="830">
        <v>0</v>
      </c>
      <c r="AQ66" s="831">
        <v>0</v>
      </c>
      <c r="AR66" s="832" t="s">
        <v>114</v>
      </c>
      <c r="AS66" s="830" t="s">
        <v>114</v>
      </c>
      <c r="AT66" s="830" t="s">
        <v>114</v>
      </c>
      <c r="AU66" s="831" t="s">
        <v>114</v>
      </c>
      <c r="AV66" s="832">
        <v>0</v>
      </c>
      <c r="AW66" s="830">
        <v>1</v>
      </c>
      <c r="AX66" s="830">
        <v>0</v>
      </c>
      <c r="AY66" s="831">
        <v>0</v>
      </c>
      <c r="AZ66" s="832">
        <v>0.26498446134427933</v>
      </c>
      <c r="BA66" s="830">
        <v>0.68285232443440358</v>
      </c>
      <c r="BB66" s="830">
        <v>5.2163214221317124E-2</v>
      </c>
      <c r="BC66" s="831">
        <v>0</v>
      </c>
    </row>
    <row r="67" spans="1:55" x14ac:dyDescent="0.25">
      <c r="B67" s="948"/>
      <c r="C67" s="669" t="s">
        <v>43</v>
      </c>
      <c r="D67" s="827" t="s">
        <v>114</v>
      </c>
      <c r="E67" s="827" t="s">
        <v>114</v>
      </c>
      <c r="F67" s="827" t="s">
        <v>114</v>
      </c>
      <c r="G67" s="828" t="s">
        <v>114</v>
      </c>
      <c r="H67" s="829" t="s">
        <v>114</v>
      </c>
      <c r="I67" s="827" t="s">
        <v>114</v>
      </c>
      <c r="J67" s="827" t="s">
        <v>114</v>
      </c>
      <c r="K67" s="828" t="s">
        <v>114</v>
      </c>
      <c r="L67" s="829" t="s">
        <v>114</v>
      </c>
      <c r="M67" s="827" t="s">
        <v>114</v>
      </c>
      <c r="N67" s="827" t="s">
        <v>114</v>
      </c>
      <c r="O67" s="828" t="s">
        <v>114</v>
      </c>
      <c r="P67" s="829" t="s">
        <v>114</v>
      </c>
      <c r="Q67" s="827" t="s">
        <v>114</v>
      </c>
      <c r="R67" s="827" t="s">
        <v>114</v>
      </c>
      <c r="S67" s="828" t="s">
        <v>114</v>
      </c>
      <c r="T67" s="829" t="s">
        <v>114</v>
      </c>
      <c r="U67" s="827" t="s">
        <v>114</v>
      </c>
      <c r="V67" s="827" t="s">
        <v>114</v>
      </c>
      <c r="W67" s="828" t="s">
        <v>114</v>
      </c>
      <c r="X67" s="829" t="s">
        <v>114</v>
      </c>
      <c r="Y67" s="827" t="s">
        <v>114</v>
      </c>
      <c r="Z67" s="827" t="s">
        <v>114</v>
      </c>
      <c r="AA67" s="828" t="s">
        <v>114</v>
      </c>
      <c r="AB67" s="829" t="s">
        <v>114</v>
      </c>
      <c r="AC67" s="827" t="s">
        <v>114</v>
      </c>
      <c r="AD67" s="827" t="s">
        <v>114</v>
      </c>
      <c r="AE67" s="828" t="s">
        <v>114</v>
      </c>
      <c r="AF67" s="829" t="s">
        <v>114</v>
      </c>
      <c r="AG67" s="827" t="s">
        <v>114</v>
      </c>
      <c r="AH67" s="827" t="s">
        <v>114</v>
      </c>
      <c r="AI67" s="828" t="s">
        <v>114</v>
      </c>
      <c r="AJ67" s="829" t="s">
        <v>114</v>
      </c>
      <c r="AK67" s="827" t="s">
        <v>114</v>
      </c>
      <c r="AL67" s="827" t="s">
        <v>114</v>
      </c>
      <c r="AM67" s="828" t="s">
        <v>114</v>
      </c>
      <c r="AN67" s="829" t="s">
        <v>114</v>
      </c>
      <c r="AO67" s="827" t="s">
        <v>114</v>
      </c>
      <c r="AP67" s="827" t="s">
        <v>114</v>
      </c>
      <c r="AQ67" s="828" t="s">
        <v>114</v>
      </c>
      <c r="AR67" s="829" t="s">
        <v>114</v>
      </c>
      <c r="AS67" s="827" t="s">
        <v>114</v>
      </c>
      <c r="AT67" s="827" t="s">
        <v>114</v>
      </c>
      <c r="AU67" s="828" t="s">
        <v>114</v>
      </c>
      <c r="AV67" s="829" t="s">
        <v>114</v>
      </c>
      <c r="AW67" s="827" t="s">
        <v>114</v>
      </c>
      <c r="AX67" s="827" t="s">
        <v>114</v>
      </c>
      <c r="AY67" s="828" t="s">
        <v>114</v>
      </c>
      <c r="AZ67" s="829" t="s">
        <v>114</v>
      </c>
      <c r="BA67" s="827" t="s">
        <v>114</v>
      </c>
      <c r="BB67" s="827" t="s">
        <v>114</v>
      </c>
      <c r="BC67" s="828" t="s">
        <v>114</v>
      </c>
    </row>
    <row r="68" spans="1:55" x14ac:dyDescent="0.25">
      <c r="B68" s="948"/>
      <c r="C68" s="670" t="s">
        <v>8</v>
      </c>
      <c r="D68" s="830" t="s">
        <v>114</v>
      </c>
      <c r="E68" s="830" t="s">
        <v>114</v>
      </c>
      <c r="F68" s="830" t="s">
        <v>114</v>
      </c>
      <c r="G68" s="831" t="s">
        <v>114</v>
      </c>
      <c r="H68" s="832" t="s">
        <v>114</v>
      </c>
      <c r="I68" s="830" t="s">
        <v>114</v>
      </c>
      <c r="J68" s="830" t="s">
        <v>114</v>
      </c>
      <c r="K68" s="831" t="s">
        <v>114</v>
      </c>
      <c r="L68" s="832" t="s">
        <v>114</v>
      </c>
      <c r="M68" s="830" t="s">
        <v>114</v>
      </c>
      <c r="N68" s="830" t="s">
        <v>114</v>
      </c>
      <c r="O68" s="831" t="s">
        <v>114</v>
      </c>
      <c r="P68" s="832" t="s">
        <v>114</v>
      </c>
      <c r="Q68" s="830" t="s">
        <v>114</v>
      </c>
      <c r="R68" s="830" t="s">
        <v>114</v>
      </c>
      <c r="S68" s="831" t="s">
        <v>114</v>
      </c>
      <c r="T68" s="832" t="s">
        <v>114</v>
      </c>
      <c r="U68" s="830" t="s">
        <v>114</v>
      </c>
      <c r="V68" s="830" t="s">
        <v>114</v>
      </c>
      <c r="W68" s="831" t="s">
        <v>114</v>
      </c>
      <c r="X68" s="832" t="s">
        <v>114</v>
      </c>
      <c r="Y68" s="830" t="s">
        <v>114</v>
      </c>
      <c r="Z68" s="830" t="s">
        <v>114</v>
      </c>
      <c r="AA68" s="831" t="s">
        <v>114</v>
      </c>
      <c r="AB68" s="832" t="s">
        <v>114</v>
      </c>
      <c r="AC68" s="830" t="s">
        <v>114</v>
      </c>
      <c r="AD68" s="830" t="s">
        <v>114</v>
      </c>
      <c r="AE68" s="831" t="s">
        <v>114</v>
      </c>
      <c r="AF68" s="832" t="s">
        <v>114</v>
      </c>
      <c r="AG68" s="830" t="s">
        <v>114</v>
      </c>
      <c r="AH68" s="830" t="s">
        <v>114</v>
      </c>
      <c r="AI68" s="831" t="s">
        <v>114</v>
      </c>
      <c r="AJ68" s="832" t="s">
        <v>114</v>
      </c>
      <c r="AK68" s="830" t="s">
        <v>114</v>
      </c>
      <c r="AL68" s="830" t="s">
        <v>114</v>
      </c>
      <c r="AM68" s="831" t="s">
        <v>114</v>
      </c>
      <c r="AN68" s="832" t="s">
        <v>114</v>
      </c>
      <c r="AO68" s="830" t="s">
        <v>114</v>
      </c>
      <c r="AP68" s="830" t="s">
        <v>114</v>
      </c>
      <c r="AQ68" s="831" t="s">
        <v>114</v>
      </c>
      <c r="AR68" s="832" t="s">
        <v>114</v>
      </c>
      <c r="AS68" s="830" t="s">
        <v>114</v>
      </c>
      <c r="AT68" s="830" t="s">
        <v>114</v>
      </c>
      <c r="AU68" s="831" t="s">
        <v>114</v>
      </c>
      <c r="AV68" s="832" t="s">
        <v>114</v>
      </c>
      <c r="AW68" s="830" t="s">
        <v>114</v>
      </c>
      <c r="AX68" s="830" t="s">
        <v>114</v>
      </c>
      <c r="AY68" s="831" t="s">
        <v>114</v>
      </c>
      <c r="AZ68" s="832" t="s">
        <v>114</v>
      </c>
      <c r="BA68" s="830" t="s">
        <v>114</v>
      </c>
      <c r="BB68" s="830" t="s">
        <v>114</v>
      </c>
      <c r="BC68" s="831" t="s">
        <v>114</v>
      </c>
    </row>
    <row r="69" spans="1:55" x14ac:dyDescent="0.25">
      <c r="B69" s="948"/>
      <c r="C69" s="669" t="s">
        <v>9</v>
      </c>
      <c r="D69" s="827">
        <v>1</v>
      </c>
      <c r="E69" s="827">
        <v>0</v>
      </c>
      <c r="F69" s="827">
        <v>0</v>
      </c>
      <c r="G69" s="828">
        <v>0</v>
      </c>
      <c r="H69" s="829">
        <v>0.31527441485068602</v>
      </c>
      <c r="I69" s="827">
        <v>0.53662227602905566</v>
      </c>
      <c r="J69" s="827">
        <v>0.10966505246166264</v>
      </c>
      <c r="K69" s="828">
        <v>3.843825665859564E-2</v>
      </c>
      <c r="L69" s="829">
        <v>0.26104417670682734</v>
      </c>
      <c r="M69" s="827">
        <v>0.40562248995983935</v>
      </c>
      <c r="N69" s="827">
        <v>0.33333333333333331</v>
      </c>
      <c r="O69" s="828">
        <v>0</v>
      </c>
      <c r="P69" s="829">
        <v>0.6867845993756504</v>
      </c>
      <c r="Q69" s="827">
        <v>0.23274366978841485</v>
      </c>
      <c r="R69" s="827">
        <v>8.0471730835934785E-2</v>
      </c>
      <c r="S69" s="828">
        <v>0</v>
      </c>
      <c r="T69" s="829" t="s">
        <v>114</v>
      </c>
      <c r="U69" s="827" t="s">
        <v>114</v>
      </c>
      <c r="V69" s="827" t="s">
        <v>114</v>
      </c>
      <c r="W69" s="828" t="s">
        <v>114</v>
      </c>
      <c r="X69" s="829" t="s">
        <v>114</v>
      </c>
      <c r="Y69" s="827" t="s">
        <v>114</v>
      </c>
      <c r="Z69" s="827" t="s">
        <v>114</v>
      </c>
      <c r="AA69" s="828" t="s">
        <v>114</v>
      </c>
      <c r="AB69" s="829" t="s">
        <v>114</v>
      </c>
      <c r="AC69" s="827" t="s">
        <v>114</v>
      </c>
      <c r="AD69" s="827" t="s">
        <v>114</v>
      </c>
      <c r="AE69" s="828" t="s">
        <v>114</v>
      </c>
      <c r="AF69" s="829">
        <v>0.2570951585976628</v>
      </c>
      <c r="AG69" s="827">
        <v>0.64273789649415691</v>
      </c>
      <c r="AH69" s="827">
        <v>0.1001669449081803</v>
      </c>
      <c r="AI69" s="828">
        <v>0</v>
      </c>
      <c r="AJ69" s="829">
        <v>0.26280094947439808</v>
      </c>
      <c r="AK69" s="827">
        <v>0.50768622131796093</v>
      </c>
      <c r="AL69" s="827">
        <v>0.22951282920764102</v>
      </c>
      <c r="AM69" s="828">
        <v>0</v>
      </c>
      <c r="AN69" s="829">
        <v>3.1556372549019607E-2</v>
      </c>
      <c r="AO69" s="827">
        <v>0.90816482843137258</v>
      </c>
      <c r="AP69" s="827">
        <v>4.2662377450980393E-2</v>
      </c>
      <c r="AQ69" s="828">
        <v>1.7616421568627451E-2</v>
      </c>
      <c r="AR69" s="829">
        <v>0.16946959896507116</v>
      </c>
      <c r="AS69" s="827">
        <v>0.77619663648124193</v>
      </c>
      <c r="AT69" s="827">
        <v>5.4333764553686936E-2</v>
      </c>
      <c r="AU69" s="828">
        <v>0</v>
      </c>
      <c r="AV69" s="829">
        <v>0.28044860835669833</v>
      </c>
      <c r="AW69" s="827">
        <v>0.54373247623606646</v>
      </c>
      <c r="AX69" s="827">
        <v>0.17581891540723518</v>
      </c>
      <c r="AY69" s="828">
        <v>0</v>
      </c>
      <c r="AZ69" s="829">
        <v>0.36513986464585718</v>
      </c>
      <c r="BA69" s="827">
        <v>0.54773518075206296</v>
      </c>
      <c r="BB69" s="827">
        <v>8.7124954602079904E-2</v>
      </c>
      <c r="BC69" s="828">
        <v>0</v>
      </c>
    </row>
    <row r="70" spans="1:55" x14ac:dyDescent="0.25">
      <c r="B70" s="948"/>
      <c r="C70" s="670" t="s">
        <v>10</v>
      </c>
      <c r="D70" s="830" t="s">
        <v>114</v>
      </c>
      <c r="E70" s="830" t="s">
        <v>114</v>
      </c>
      <c r="F70" s="830" t="s">
        <v>114</v>
      </c>
      <c r="G70" s="831" t="s">
        <v>114</v>
      </c>
      <c r="H70" s="832" t="s">
        <v>114</v>
      </c>
      <c r="I70" s="830" t="s">
        <v>114</v>
      </c>
      <c r="J70" s="830" t="s">
        <v>114</v>
      </c>
      <c r="K70" s="831" t="s">
        <v>114</v>
      </c>
      <c r="L70" s="832" t="s">
        <v>114</v>
      </c>
      <c r="M70" s="830" t="s">
        <v>114</v>
      </c>
      <c r="N70" s="830" t="s">
        <v>114</v>
      </c>
      <c r="O70" s="831" t="s">
        <v>114</v>
      </c>
      <c r="P70" s="832" t="s">
        <v>114</v>
      </c>
      <c r="Q70" s="830" t="s">
        <v>114</v>
      </c>
      <c r="R70" s="830" t="s">
        <v>114</v>
      </c>
      <c r="S70" s="831" t="s">
        <v>114</v>
      </c>
      <c r="T70" s="832" t="s">
        <v>114</v>
      </c>
      <c r="U70" s="830" t="s">
        <v>114</v>
      </c>
      <c r="V70" s="830" t="s">
        <v>114</v>
      </c>
      <c r="W70" s="831" t="s">
        <v>114</v>
      </c>
      <c r="X70" s="832" t="s">
        <v>114</v>
      </c>
      <c r="Y70" s="830" t="s">
        <v>114</v>
      </c>
      <c r="Z70" s="830" t="s">
        <v>114</v>
      </c>
      <c r="AA70" s="831" t="s">
        <v>114</v>
      </c>
      <c r="AB70" s="832" t="s">
        <v>114</v>
      </c>
      <c r="AC70" s="830" t="s">
        <v>114</v>
      </c>
      <c r="AD70" s="830" t="s">
        <v>114</v>
      </c>
      <c r="AE70" s="831" t="s">
        <v>114</v>
      </c>
      <c r="AF70" s="832" t="s">
        <v>114</v>
      </c>
      <c r="AG70" s="830" t="s">
        <v>114</v>
      </c>
      <c r="AH70" s="830" t="s">
        <v>114</v>
      </c>
      <c r="AI70" s="831" t="s">
        <v>114</v>
      </c>
      <c r="AJ70" s="832" t="s">
        <v>114</v>
      </c>
      <c r="AK70" s="830" t="s">
        <v>114</v>
      </c>
      <c r="AL70" s="830" t="s">
        <v>114</v>
      </c>
      <c r="AM70" s="831" t="s">
        <v>114</v>
      </c>
      <c r="AN70" s="832" t="s">
        <v>114</v>
      </c>
      <c r="AO70" s="830" t="s">
        <v>114</v>
      </c>
      <c r="AP70" s="830" t="s">
        <v>114</v>
      </c>
      <c r="AQ70" s="831" t="s">
        <v>114</v>
      </c>
      <c r="AR70" s="832" t="s">
        <v>114</v>
      </c>
      <c r="AS70" s="830" t="s">
        <v>114</v>
      </c>
      <c r="AT70" s="830" t="s">
        <v>114</v>
      </c>
      <c r="AU70" s="831" t="s">
        <v>114</v>
      </c>
      <c r="AV70" s="832" t="s">
        <v>114</v>
      </c>
      <c r="AW70" s="830" t="s">
        <v>114</v>
      </c>
      <c r="AX70" s="830" t="s">
        <v>114</v>
      </c>
      <c r="AY70" s="831" t="s">
        <v>114</v>
      </c>
      <c r="AZ70" s="832">
        <v>0</v>
      </c>
      <c r="BA70" s="830">
        <v>0</v>
      </c>
      <c r="BB70" s="830">
        <v>1</v>
      </c>
      <c r="BC70" s="831">
        <v>0</v>
      </c>
    </row>
    <row r="71" spans="1:55" x14ac:dyDescent="0.25">
      <c r="B71" s="948"/>
      <c r="C71" s="669" t="s">
        <v>11</v>
      </c>
      <c r="D71" s="827" t="s">
        <v>114</v>
      </c>
      <c r="E71" s="827" t="s">
        <v>114</v>
      </c>
      <c r="F71" s="827" t="s">
        <v>114</v>
      </c>
      <c r="G71" s="828" t="s">
        <v>114</v>
      </c>
      <c r="H71" s="829" t="s">
        <v>114</v>
      </c>
      <c r="I71" s="827" t="s">
        <v>114</v>
      </c>
      <c r="J71" s="827" t="s">
        <v>114</v>
      </c>
      <c r="K71" s="828" t="s">
        <v>114</v>
      </c>
      <c r="L71" s="829" t="s">
        <v>114</v>
      </c>
      <c r="M71" s="827" t="s">
        <v>114</v>
      </c>
      <c r="N71" s="827" t="s">
        <v>114</v>
      </c>
      <c r="O71" s="828" t="s">
        <v>114</v>
      </c>
      <c r="P71" s="829" t="s">
        <v>114</v>
      </c>
      <c r="Q71" s="827" t="s">
        <v>114</v>
      </c>
      <c r="R71" s="827" t="s">
        <v>114</v>
      </c>
      <c r="S71" s="828" t="s">
        <v>114</v>
      </c>
      <c r="T71" s="829" t="s">
        <v>114</v>
      </c>
      <c r="U71" s="827" t="s">
        <v>114</v>
      </c>
      <c r="V71" s="827" t="s">
        <v>114</v>
      </c>
      <c r="W71" s="828" t="s">
        <v>114</v>
      </c>
      <c r="X71" s="829" t="s">
        <v>114</v>
      </c>
      <c r="Y71" s="827" t="s">
        <v>114</v>
      </c>
      <c r="Z71" s="827" t="s">
        <v>114</v>
      </c>
      <c r="AA71" s="828" t="s">
        <v>114</v>
      </c>
      <c r="AB71" s="829" t="s">
        <v>114</v>
      </c>
      <c r="AC71" s="827" t="s">
        <v>114</v>
      </c>
      <c r="AD71" s="827" t="s">
        <v>114</v>
      </c>
      <c r="AE71" s="828" t="s">
        <v>114</v>
      </c>
      <c r="AF71" s="829" t="s">
        <v>114</v>
      </c>
      <c r="AG71" s="827" t="s">
        <v>114</v>
      </c>
      <c r="AH71" s="827" t="s">
        <v>114</v>
      </c>
      <c r="AI71" s="828" t="s">
        <v>114</v>
      </c>
      <c r="AJ71" s="829" t="s">
        <v>114</v>
      </c>
      <c r="AK71" s="827" t="s">
        <v>114</v>
      </c>
      <c r="AL71" s="827" t="s">
        <v>114</v>
      </c>
      <c r="AM71" s="828" t="s">
        <v>114</v>
      </c>
      <c r="AN71" s="829" t="s">
        <v>114</v>
      </c>
      <c r="AO71" s="827" t="s">
        <v>114</v>
      </c>
      <c r="AP71" s="827" t="s">
        <v>114</v>
      </c>
      <c r="AQ71" s="828" t="s">
        <v>114</v>
      </c>
      <c r="AR71" s="829" t="s">
        <v>114</v>
      </c>
      <c r="AS71" s="827" t="s">
        <v>114</v>
      </c>
      <c r="AT71" s="827" t="s">
        <v>114</v>
      </c>
      <c r="AU71" s="828" t="s">
        <v>114</v>
      </c>
      <c r="AV71" s="829" t="s">
        <v>114</v>
      </c>
      <c r="AW71" s="827" t="s">
        <v>114</v>
      </c>
      <c r="AX71" s="827" t="s">
        <v>114</v>
      </c>
      <c r="AY71" s="828" t="s">
        <v>114</v>
      </c>
      <c r="AZ71" s="829">
        <v>1</v>
      </c>
      <c r="BA71" s="827">
        <v>0</v>
      </c>
      <c r="BB71" s="827">
        <v>0</v>
      </c>
      <c r="BC71" s="828">
        <v>0</v>
      </c>
    </row>
    <row r="72" spans="1:55" x14ac:dyDescent="0.25">
      <c r="B72" s="948"/>
      <c r="C72" s="670" t="s">
        <v>46</v>
      </c>
      <c r="D72" s="830">
        <v>0</v>
      </c>
      <c r="E72" s="830">
        <v>0.9958841896111269</v>
      </c>
      <c r="F72" s="830">
        <v>4.1158103888731196E-3</v>
      </c>
      <c r="G72" s="831">
        <v>0</v>
      </c>
      <c r="H72" s="832">
        <v>0.36047824617464513</v>
      </c>
      <c r="I72" s="830">
        <v>0.52272936766422906</v>
      </c>
      <c r="J72" s="830">
        <v>0.10789344312665151</v>
      </c>
      <c r="K72" s="831">
        <v>8.8989430344742822E-3</v>
      </c>
      <c r="L72" s="832">
        <v>0</v>
      </c>
      <c r="M72" s="830">
        <v>0.74137931034482762</v>
      </c>
      <c r="N72" s="830">
        <v>0</v>
      </c>
      <c r="O72" s="831">
        <v>0.25862068965517243</v>
      </c>
      <c r="P72" s="832">
        <v>0.4634552070698319</v>
      </c>
      <c r="Q72" s="830">
        <v>0.4619303413619823</v>
      </c>
      <c r="R72" s="830">
        <v>7.4614451568185761E-2</v>
      </c>
      <c r="S72" s="831">
        <v>0</v>
      </c>
      <c r="T72" s="832" t="s">
        <v>114</v>
      </c>
      <c r="U72" s="830" t="s">
        <v>114</v>
      </c>
      <c r="V72" s="830" t="s">
        <v>114</v>
      </c>
      <c r="W72" s="831" t="s">
        <v>114</v>
      </c>
      <c r="X72" s="832" t="s">
        <v>114</v>
      </c>
      <c r="Y72" s="830" t="s">
        <v>114</v>
      </c>
      <c r="Z72" s="830" t="s">
        <v>114</v>
      </c>
      <c r="AA72" s="831" t="s">
        <v>114</v>
      </c>
      <c r="AB72" s="832" t="s">
        <v>114</v>
      </c>
      <c r="AC72" s="830" t="s">
        <v>114</v>
      </c>
      <c r="AD72" s="830" t="s">
        <v>114</v>
      </c>
      <c r="AE72" s="831" t="s">
        <v>114</v>
      </c>
      <c r="AF72" s="832">
        <v>0.67217630853994492</v>
      </c>
      <c r="AG72" s="830">
        <v>8.1267217630853997E-2</v>
      </c>
      <c r="AH72" s="830">
        <v>0.24655647382920109</v>
      </c>
      <c r="AI72" s="831">
        <v>0</v>
      </c>
      <c r="AJ72" s="832">
        <v>0.17956783303824278</v>
      </c>
      <c r="AK72" s="830">
        <v>0.48037929187913991</v>
      </c>
      <c r="AL72" s="830">
        <v>0.3399756851809862</v>
      </c>
      <c r="AM72" s="831">
        <v>7.7189901631119113E-5</v>
      </c>
      <c r="AN72" s="832">
        <v>2.1792310205197944E-2</v>
      </c>
      <c r="AO72" s="830">
        <v>0.95679143653754117</v>
      </c>
      <c r="AP72" s="830">
        <v>2.10325991992646E-2</v>
      </c>
      <c r="AQ72" s="831">
        <v>3.8365405799633818E-4</v>
      </c>
      <c r="AR72" s="832">
        <v>4.8175530646315287E-2</v>
      </c>
      <c r="AS72" s="830">
        <v>0.78980841084346931</v>
      </c>
      <c r="AT72" s="830">
        <v>0.16201605851021544</v>
      </c>
      <c r="AU72" s="831">
        <v>0</v>
      </c>
      <c r="AV72" s="832">
        <v>0.27599494558535587</v>
      </c>
      <c r="AW72" s="830">
        <v>0.46430035062155639</v>
      </c>
      <c r="AX72" s="830">
        <v>0.25902167478712262</v>
      </c>
      <c r="AY72" s="831">
        <v>6.8302900596512004E-4</v>
      </c>
      <c r="AZ72" s="832">
        <v>0.3517580626508654</v>
      </c>
      <c r="BA72" s="830">
        <v>0.55672149978148466</v>
      </c>
      <c r="BB72" s="830">
        <v>9.1520437567649868E-2</v>
      </c>
      <c r="BC72" s="831">
        <v>0</v>
      </c>
    </row>
    <row r="73" spans="1:55" x14ac:dyDescent="0.25">
      <c r="A73" s="58"/>
      <c r="B73" s="951"/>
      <c r="C73" s="669" t="s">
        <v>13</v>
      </c>
      <c r="D73" s="827">
        <v>0.14825581395348839</v>
      </c>
      <c r="E73" s="827">
        <v>0.33430232558139533</v>
      </c>
      <c r="F73" s="827">
        <v>0.51744186046511631</v>
      </c>
      <c r="G73" s="828">
        <v>0</v>
      </c>
      <c r="H73" s="829">
        <v>0.40337672506606637</v>
      </c>
      <c r="I73" s="827">
        <v>0.47214446510717434</v>
      </c>
      <c r="J73" s="827">
        <v>9.0359205246158369E-2</v>
      </c>
      <c r="K73" s="828">
        <v>3.4119604580600961E-2</v>
      </c>
      <c r="L73" s="829">
        <v>0.82608695652173914</v>
      </c>
      <c r="M73" s="827">
        <v>0</v>
      </c>
      <c r="N73" s="827">
        <v>0.17391304347826086</v>
      </c>
      <c r="O73" s="828">
        <v>0</v>
      </c>
      <c r="P73" s="829">
        <v>0.54566846784033463</v>
      </c>
      <c r="Q73" s="827">
        <v>0.3548021614084016</v>
      </c>
      <c r="R73" s="827">
        <v>9.9529370751263724E-2</v>
      </c>
      <c r="S73" s="828">
        <v>0</v>
      </c>
      <c r="T73" s="829">
        <v>0</v>
      </c>
      <c r="U73" s="827">
        <v>0</v>
      </c>
      <c r="V73" s="827">
        <v>0</v>
      </c>
      <c r="W73" s="828">
        <v>1</v>
      </c>
      <c r="X73" s="829" t="s">
        <v>114</v>
      </c>
      <c r="Y73" s="827" t="s">
        <v>114</v>
      </c>
      <c r="Z73" s="827" t="s">
        <v>114</v>
      </c>
      <c r="AA73" s="828" t="s">
        <v>114</v>
      </c>
      <c r="AB73" s="829" t="s">
        <v>114</v>
      </c>
      <c r="AC73" s="827" t="s">
        <v>114</v>
      </c>
      <c r="AD73" s="827" t="s">
        <v>114</v>
      </c>
      <c r="AE73" s="828" t="s">
        <v>114</v>
      </c>
      <c r="AF73" s="829">
        <v>0.45037494486104984</v>
      </c>
      <c r="AG73" s="827">
        <v>0.5496250551389501</v>
      </c>
      <c r="AH73" s="827">
        <v>0</v>
      </c>
      <c r="AI73" s="828">
        <v>0</v>
      </c>
      <c r="AJ73" s="829">
        <v>0.19672714969995905</v>
      </c>
      <c r="AK73" s="827">
        <v>0.45880446589148666</v>
      </c>
      <c r="AL73" s="827">
        <v>0.34446838440855426</v>
      </c>
      <c r="AM73" s="828">
        <v>0</v>
      </c>
      <c r="AN73" s="829">
        <v>7.0419009795250889E-3</v>
      </c>
      <c r="AO73" s="827">
        <v>0.96071053114622795</v>
      </c>
      <c r="AP73" s="827">
        <v>3.2247567874246999E-2</v>
      </c>
      <c r="AQ73" s="828">
        <v>0</v>
      </c>
      <c r="AR73" s="829">
        <v>0</v>
      </c>
      <c r="AS73" s="827">
        <v>0.75646144147930239</v>
      </c>
      <c r="AT73" s="827">
        <v>0.24353855852069761</v>
      </c>
      <c r="AU73" s="828">
        <v>0</v>
      </c>
      <c r="AV73" s="829">
        <v>0.22525139916444264</v>
      </c>
      <c r="AW73" s="827">
        <v>0.55668164363816541</v>
      </c>
      <c r="AX73" s="827">
        <v>0.1844194452890105</v>
      </c>
      <c r="AY73" s="828">
        <v>3.3647511908381472E-2</v>
      </c>
      <c r="AZ73" s="829">
        <v>0.3408972471501574</v>
      </c>
      <c r="BA73" s="827">
        <v>0.5572752473364152</v>
      </c>
      <c r="BB73" s="827">
        <v>0.1018275055134274</v>
      </c>
      <c r="BC73" s="828">
        <v>0</v>
      </c>
    </row>
    <row r="74" spans="1:55" ht="15.75" thickBot="1" x14ac:dyDescent="0.3">
      <c r="A74" s="58"/>
      <c r="B74" s="949"/>
      <c r="C74" s="671" t="s">
        <v>14</v>
      </c>
      <c r="D74" s="833" t="s">
        <v>114</v>
      </c>
      <c r="E74" s="833" t="s">
        <v>114</v>
      </c>
      <c r="F74" s="833" t="s">
        <v>114</v>
      </c>
      <c r="G74" s="834" t="s">
        <v>114</v>
      </c>
      <c r="H74" s="850" t="s">
        <v>114</v>
      </c>
      <c r="I74" s="833" t="s">
        <v>114</v>
      </c>
      <c r="J74" s="833" t="s">
        <v>114</v>
      </c>
      <c r="K74" s="834" t="s">
        <v>114</v>
      </c>
      <c r="L74" s="850" t="s">
        <v>114</v>
      </c>
      <c r="M74" s="833" t="s">
        <v>114</v>
      </c>
      <c r="N74" s="833" t="s">
        <v>114</v>
      </c>
      <c r="O74" s="834" t="s">
        <v>114</v>
      </c>
      <c r="P74" s="850" t="s">
        <v>114</v>
      </c>
      <c r="Q74" s="833" t="s">
        <v>114</v>
      </c>
      <c r="R74" s="833" t="s">
        <v>114</v>
      </c>
      <c r="S74" s="834" t="s">
        <v>114</v>
      </c>
      <c r="T74" s="850" t="s">
        <v>114</v>
      </c>
      <c r="U74" s="833" t="s">
        <v>114</v>
      </c>
      <c r="V74" s="833" t="s">
        <v>114</v>
      </c>
      <c r="W74" s="834" t="s">
        <v>114</v>
      </c>
      <c r="X74" s="850" t="s">
        <v>114</v>
      </c>
      <c r="Y74" s="833" t="s">
        <v>114</v>
      </c>
      <c r="Z74" s="833" t="s">
        <v>114</v>
      </c>
      <c r="AA74" s="834" t="s">
        <v>114</v>
      </c>
      <c r="AB74" s="850" t="s">
        <v>114</v>
      </c>
      <c r="AC74" s="833" t="s">
        <v>114</v>
      </c>
      <c r="AD74" s="833" t="s">
        <v>114</v>
      </c>
      <c r="AE74" s="834" t="s">
        <v>114</v>
      </c>
      <c r="AF74" s="850" t="s">
        <v>114</v>
      </c>
      <c r="AG74" s="833" t="s">
        <v>114</v>
      </c>
      <c r="AH74" s="833" t="s">
        <v>114</v>
      </c>
      <c r="AI74" s="834" t="s">
        <v>114</v>
      </c>
      <c r="AJ74" s="850" t="s">
        <v>114</v>
      </c>
      <c r="AK74" s="833" t="s">
        <v>114</v>
      </c>
      <c r="AL74" s="833" t="s">
        <v>114</v>
      </c>
      <c r="AM74" s="834" t="s">
        <v>114</v>
      </c>
      <c r="AN74" s="850" t="s">
        <v>114</v>
      </c>
      <c r="AO74" s="833" t="s">
        <v>114</v>
      </c>
      <c r="AP74" s="833" t="s">
        <v>114</v>
      </c>
      <c r="AQ74" s="834" t="s">
        <v>114</v>
      </c>
      <c r="AR74" s="850" t="s">
        <v>114</v>
      </c>
      <c r="AS74" s="833" t="s">
        <v>114</v>
      </c>
      <c r="AT74" s="833" t="s">
        <v>114</v>
      </c>
      <c r="AU74" s="834" t="s">
        <v>114</v>
      </c>
      <c r="AV74" s="850" t="s">
        <v>114</v>
      </c>
      <c r="AW74" s="833" t="s">
        <v>114</v>
      </c>
      <c r="AX74" s="833" t="s">
        <v>114</v>
      </c>
      <c r="AY74" s="834" t="s">
        <v>114</v>
      </c>
      <c r="AZ74" s="850">
        <v>0</v>
      </c>
      <c r="BA74" s="833">
        <v>1</v>
      </c>
      <c r="BB74" s="833">
        <v>0</v>
      </c>
      <c r="BC74" s="834">
        <v>0</v>
      </c>
    </row>
    <row r="75" spans="1:55" ht="15.75" thickBot="1" x14ac:dyDescent="0.3">
      <c r="A75" s="58"/>
      <c r="B75" s="952" t="s">
        <v>175</v>
      </c>
      <c r="C75" s="1012"/>
      <c r="D75" s="836">
        <v>1.5427958143278776E-2</v>
      </c>
      <c r="E75" s="837">
        <v>0.95680171719881946</v>
      </c>
      <c r="F75" s="851">
        <v>2.7770324657901798E-2</v>
      </c>
      <c r="G75" s="838">
        <v>0</v>
      </c>
      <c r="H75" s="836">
        <v>0.37349660708788418</v>
      </c>
      <c r="I75" s="837">
        <v>0.49903040859660525</v>
      </c>
      <c r="J75" s="851">
        <v>0.11120174079151285</v>
      </c>
      <c r="K75" s="838">
        <v>1.6271243523997714E-2</v>
      </c>
      <c r="L75" s="836">
        <v>0.55453501722158438</v>
      </c>
      <c r="M75" s="837">
        <v>0.21469575200918484</v>
      </c>
      <c r="N75" s="851">
        <v>0.19632606199770378</v>
      </c>
      <c r="O75" s="838">
        <v>3.4443168771526977E-2</v>
      </c>
      <c r="P75" s="836">
        <v>0.47918194249023999</v>
      </c>
      <c r="Q75" s="837">
        <v>0.44320366223420066</v>
      </c>
      <c r="R75" s="851">
        <v>7.7614395275559342E-2</v>
      </c>
      <c r="S75" s="838">
        <v>0</v>
      </c>
      <c r="T75" s="836">
        <v>0</v>
      </c>
      <c r="U75" s="837">
        <v>0</v>
      </c>
      <c r="V75" s="851">
        <v>0</v>
      </c>
      <c r="W75" s="838">
        <v>1</v>
      </c>
      <c r="X75" s="836" t="s">
        <v>114</v>
      </c>
      <c r="Y75" s="837" t="s">
        <v>114</v>
      </c>
      <c r="Z75" s="851" t="s">
        <v>114</v>
      </c>
      <c r="AA75" s="838" t="s">
        <v>114</v>
      </c>
      <c r="AB75" s="836" t="s">
        <v>114</v>
      </c>
      <c r="AC75" s="837" t="s">
        <v>114</v>
      </c>
      <c r="AD75" s="851" t="s">
        <v>114</v>
      </c>
      <c r="AE75" s="838" t="s">
        <v>114</v>
      </c>
      <c r="AF75" s="836">
        <v>0.41317710334229735</v>
      </c>
      <c r="AG75" s="837">
        <v>0.33595850941221667</v>
      </c>
      <c r="AH75" s="851">
        <v>0.25086438724548599</v>
      </c>
      <c r="AI75" s="838">
        <v>0</v>
      </c>
      <c r="AJ75" s="836">
        <v>0.18683175387401724</v>
      </c>
      <c r="AK75" s="837">
        <v>0.47513287933241555</v>
      </c>
      <c r="AL75" s="851">
        <v>0.33798209853628819</v>
      </c>
      <c r="AM75" s="838">
        <v>5.3268257279024127E-5</v>
      </c>
      <c r="AN75" s="836">
        <v>1.7641004424756437E-2</v>
      </c>
      <c r="AO75" s="837">
        <v>0.95640076083611247</v>
      </c>
      <c r="AP75" s="851">
        <v>2.51232322416916E-2</v>
      </c>
      <c r="AQ75" s="838">
        <v>8.3500249743949384E-4</v>
      </c>
      <c r="AR75" s="836">
        <v>4.0693501187123844E-2</v>
      </c>
      <c r="AS75" s="837">
        <v>0.78046491082767377</v>
      </c>
      <c r="AT75" s="851">
        <v>0.17884158798520236</v>
      </c>
      <c r="AU75" s="838">
        <v>0</v>
      </c>
      <c r="AV75" s="836">
        <v>0.25841992659596813</v>
      </c>
      <c r="AW75" s="837">
        <v>0.50106617398393083</v>
      </c>
      <c r="AX75" s="851">
        <v>0.22944989694244797</v>
      </c>
      <c r="AY75" s="838">
        <v>1.1064002477653065E-2</v>
      </c>
      <c r="AZ75" s="836">
        <v>0.3445413265362125</v>
      </c>
      <c r="BA75" s="837">
        <v>0.56390616295602436</v>
      </c>
      <c r="BB75" s="851">
        <v>9.1552510507763099E-2</v>
      </c>
      <c r="BC75" s="839">
        <v>0</v>
      </c>
    </row>
    <row r="76" spans="1:55" ht="15" customHeight="1" x14ac:dyDescent="0.25">
      <c r="A76" s="58"/>
      <c r="B76" s="947" t="s">
        <v>47</v>
      </c>
      <c r="C76" s="672" t="s">
        <v>16</v>
      </c>
      <c r="D76" s="824">
        <v>0</v>
      </c>
      <c r="E76" s="824">
        <v>1</v>
      </c>
      <c r="F76" s="824">
        <v>0</v>
      </c>
      <c r="G76" s="852">
        <v>0</v>
      </c>
      <c r="H76" s="826">
        <v>0.40769289159545002</v>
      </c>
      <c r="I76" s="824">
        <v>0.47889655482927534</v>
      </c>
      <c r="J76" s="824">
        <v>9.4606657208285497E-2</v>
      </c>
      <c r="K76" s="852">
        <v>1.8803896366989151E-2</v>
      </c>
      <c r="L76" s="826">
        <v>0</v>
      </c>
      <c r="M76" s="824">
        <v>1</v>
      </c>
      <c r="N76" s="824">
        <v>0</v>
      </c>
      <c r="O76" s="852">
        <v>0</v>
      </c>
      <c r="P76" s="826">
        <v>0.44008590190016955</v>
      </c>
      <c r="Q76" s="824">
        <v>0.43923874587412687</v>
      </c>
      <c r="R76" s="824">
        <v>0.12067535222570358</v>
      </c>
      <c r="S76" s="852">
        <v>0</v>
      </c>
      <c r="T76" s="826" t="s">
        <v>114</v>
      </c>
      <c r="U76" s="824" t="s">
        <v>114</v>
      </c>
      <c r="V76" s="824" t="s">
        <v>114</v>
      </c>
      <c r="W76" s="852" t="s">
        <v>114</v>
      </c>
      <c r="X76" s="826" t="s">
        <v>114</v>
      </c>
      <c r="Y76" s="824" t="s">
        <v>114</v>
      </c>
      <c r="Z76" s="824" t="s">
        <v>114</v>
      </c>
      <c r="AA76" s="852" t="s">
        <v>114</v>
      </c>
      <c r="AB76" s="826" t="s">
        <v>114</v>
      </c>
      <c r="AC76" s="824" t="s">
        <v>114</v>
      </c>
      <c r="AD76" s="824" t="s">
        <v>114</v>
      </c>
      <c r="AE76" s="852" t="s">
        <v>114</v>
      </c>
      <c r="AF76" s="826">
        <v>5.5678582726985129E-2</v>
      </c>
      <c r="AG76" s="824">
        <v>0.88041758937045234</v>
      </c>
      <c r="AH76" s="824">
        <v>6.3903827902562479E-2</v>
      </c>
      <c r="AI76" s="852">
        <v>0</v>
      </c>
      <c r="AJ76" s="826">
        <v>0.24154308872154004</v>
      </c>
      <c r="AK76" s="824">
        <v>0.46956857066997681</v>
      </c>
      <c r="AL76" s="824">
        <v>0.28888834060848312</v>
      </c>
      <c r="AM76" s="852">
        <v>0</v>
      </c>
      <c r="AN76" s="826">
        <v>3.594643497590564E-2</v>
      </c>
      <c r="AO76" s="824">
        <v>0.92060696491136007</v>
      </c>
      <c r="AP76" s="824">
        <v>4.3446600112734317E-2</v>
      </c>
      <c r="AQ76" s="852">
        <v>0</v>
      </c>
      <c r="AR76" s="826">
        <v>9.2470548500116503E-2</v>
      </c>
      <c r="AS76" s="824">
        <v>0.67172613258144986</v>
      </c>
      <c r="AT76" s="824">
        <v>0.23580331891843362</v>
      </c>
      <c r="AU76" s="852">
        <v>0</v>
      </c>
      <c r="AV76" s="826">
        <v>0.33458737974019193</v>
      </c>
      <c r="AW76" s="824">
        <v>0.34671319338859613</v>
      </c>
      <c r="AX76" s="824">
        <v>0.31823297821121371</v>
      </c>
      <c r="AY76" s="852">
        <v>4.6644865999827148E-4</v>
      </c>
      <c r="AZ76" s="826">
        <v>0.4345896028105144</v>
      </c>
      <c r="BA76" s="824">
        <v>0.47284120874749963</v>
      </c>
      <c r="BB76" s="824">
        <v>9.2569188441985958E-2</v>
      </c>
      <c r="BC76" s="852">
        <v>0</v>
      </c>
    </row>
    <row r="77" spans="1:55" x14ac:dyDescent="0.25">
      <c r="A77" s="58"/>
      <c r="B77" s="951"/>
      <c r="C77" s="669" t="s">
        <v>17</v>
      </c>
      <c r="D77" s="827">
        <v>0</v>
      </c>
      <c r="E77" s="827">
        <v>1</v>
      </c>
      <c r="F77" s="827">
        <v>0</v>
      </c>
      <c r="G77" s="828">
        <v>0</v>
      </c>
      <c r="H77" s="829">
        <v>0.24895968897984558</v>
      </c>
      <c r="I77" s="827">
        <v>0.64855110175702557</v>
      </c>
      <c r="J77" s="827">
        <v>0.10197380935802564</v>
      </c>
      <c r="K77" s="828">
        <v>5.1539990510324869E-4</v>
      </c>
      <c r="L77" s="829" t="s">
        <v>114</v>
      </c>
      <c r="M77" s="827" t="s">
        <v>114</v>
      </c>
      <c r="N77" s="827" t="s">
        <v>114</v>
      </c>
      <c r="O77" s="828" t="s">
        <v>114</v>
      </c>
      <c r="P77" s="829">
        <v>0.15685316845353911</v>
      </c>
      <c r="Q77" s="827">
        <v>0.84047774307581424</v>
      </c>
      <c r="R77" s="827">
        <v>2.6690884706466272E-3</v>
      </c>
      <c r="S77" s="828">
        <v>0</v>
      </c>
      <c r="T77" s="829" t="s">
        <v>114</v>
      </c>
      <c r="U77" s="827" t="s">
        <v>114</v>
      </c>
      <c r="V77" s="827" t="s">
        <v>114</v>
      </c>
      <c r="W77" s="828" t="s">
        <v>114</v>
      </c>
      <c r="X77" s="829" t="s">
        <v>114</v>
      </c>
      <c r="Y77" s="827" t="s">
        <v>114</v>
      </c>
      <c r="Z77" s="827" t="s">
        <v>114</v>
      </c>
      <c r="AA77" s="828" t="s">
        <v>114</v>
      </c>
      <c r="AB77" s="829" t="s">
        <v>114</v>
      </c>
      <c r="AC77" s="827" t="s">
        <v>114</v>
      </c>
      <c r="AD77" s="827" t="s">
        <v>114</v>
      </c>
      <c r="AE77" s="828" t="s">
        <v>114</v>
      </c>
      <c r="AF77" s="829">
        <v>0</v>
      </c>
      <c r="AG77" s="827">
        <v>7.9785168888313704E-2</v>
      </c>
      <c r="AH77" s="827">
        <v>0.92021483111168634</v>
      </c>
      <c r="AI77" s="828">
        <v>0</v>
      </c>
      <c r="AJ77" s="829">
        <v>0.24183322731321388</v>
      </c>
      <c r="AK77" s="827">
        <v>0.42671158307152074</v>
      </c>
      <c r="AL77" s="827">
        <v>0.33145518961526538</v>
      </c>
      <c r="AM77" s="828">
        <v>0</v>
      </c>
      <c r="AN77" s="829">
        <v>2.1378051926132798E-2</v>
      </c>
      <c r="AO77" s="827">
        <v>0.9448446132926569</v>
      </c>
      <c r="AP77" s="827">
        <v>3.3777334781210297E-2</v>
      </c>
      <c r="AQ77" s="828">
        <v>0</v>
      </c>
      <c r="AR77" s="829">
        <v>0.15826134537552713</v>
      </c>
      <c r="AS77" s="827">
        <v>0.81278204237200191</v>
      </c>
      <c r="AT77" s="827">
        <v>2.8956612252470967E-2</v>
      </c>
      <c r="AU77" s="828">
        <v>0</v>
      </c>
      <c r="AV77" s="829">
        <v>0.93549629126323541</v>
      </c>
      <c r="AW77" s="827">
        <v>1.5480437121340807E-2</v>
      </c>
      <c r="AX77" s="827">
        <v>4.9023271615423816E-2</v>
      </c>
      <c r="AY77" s="828">
        <v>0</v>
      </c>
      <c r="AZ77" s="829">
        <v>0.46696000493168882</v>
      </c>
      <c r="BA77" s="827">
        <v>0.4412602055798347</v>
      </c>
      <c r="BB77" s="827">
        <v>9.1779789488476482E-2</v>
      </c>
      <c r="BC77" s="828">
        <v>0</v>
      </c>
    </row>
    <row r="78" spans="1:55" x14ac:dyDescent="0.25">
      <c r="A78" s="58"/>
      <c r="B78" s="951"/>
      <c r="C78" s="670" t="s">
        <v>49</v>
      </c>
      <c r="D78" s="830" t="s">
        <v>114</v>
      </c>
      <c r="E78" s="830" t="s">
        <v>114</v>
      </c>
      <c r="F78" s="830" t="s">
        <v>114</v>
      </c>
      <c r="G78" s="831" t="s">
        <v>114</v>
      </c>
      <c r="H78" s="832" t="s">
        <v>114</v>
      </c>
      <c r="I78" s="830" t="s">
        <v>114</v>
      </c>
      <c r="J78" s="830" t="s">
        <v>114</v>
      </c>
      <c r="K78" s="831" t="s">
        <v>114</v>
      </c>
      <c r="L78" s="832" t="s">
        <v>114</v>
      </c>
      <c r="M78" s="830" t="s">
        <v>114</v>
      </c>
      <c r="N78" s="830" t="s">
        <v>114</v>
      </c>
      <c r="O78" s="831" t="s">
        <v>114</v>
      </c>
      <c r="P78" s="832" t="s">
        <v>114</v>
      </c>
      <c r="Q78" s="830" t="s">
        <v>114</v>
      </c>
      <c r="R78" s="830" t="s">
        <v>114</v>
      </c>
      <c r="S78" s="831" t="s">
        <v>114</v>
      </c>
      <c r="T78" s="832" t="s">
        <v>114</v>
      </c>
      <c r="U78" s="830" t="s">
        <v>114</v>
      </c>
      <c r="V78" s="830" t="s">
        <v>114</v>
      </c>
      <c r="W78" s="831" t="s">
        <v>114</v>
      </c>
      <c r="X78" s="832" t="s">
        <v>114</v>
      </c>
      <c r="Y78" s="830" t="s">
        <v>114</v>
      </c>
      <c r="Z78" s="830" t="s">
        <v>114</v>
      </c>
      <c r="AA78" s="831" t="s">
        <v>114</v>
      </c>
      <c r="AB78" s="832" t="s">
        <v>114</v>
      </c>
      <c r="AC78" s="830" t="s">
        <v>114</v>
      </c>
      <c r="AD78" s="830" t="s">
        <v>114</v>
      </c>
      <c r="AE78" s="831" t="s">
        <v>114</v>
      </c>
      <c r="AF78" s="832" t="s">
        <v>114</v>
      </c>
      <c r="AG78" s="830" t="s">
        <v>114</v>
      </c>
      <c r="AH78" s="830" t="s">
        <v>114</v>
      </c>
      <c r="AI78" s="831" t="s">
        <v>114</v>
      </c>
      <c r="AJ78" s="832" t="s">
        <v>114</v>
      </c>
      <c r="AK78" s="830" t="s">
        <v>114</v>
      </c>
      <c r="AL78" s="830" t="s">
        <v>114</v>
      </c>
      <c r="AM78" s="831" t="s">
        <v>114</v>
      </c>
      <c r="AN78" s="832" t="s">
        <v>114</v>
      </c>
      <c r="AO78" s="830" t="s">
        <v>114</v>
      </c>
      <c r="AP78" s="830" t="s">
        <v>114</v>
      </c>
      <c r="AQ78" s="831" t="s">
        <v>114</v>
      </c>
      <c r="AR78" s="832" t="s">
        <v>114</v>
      </c>
      <c r="AS78" s="830" t="s">
        <v>114</v>
      </c>
      <c r="AT78" s="830" t="s">
        <v>114</v>
      </c>
      <c r="AU78" s="831" t="s">
        <v>114</v>
      </c>
      <c r="AV78" s="832" t="s">
        <v>114</v>
      </c>
      <c r="AW78" s="830" t="s">
        <v>114</v>
      </c>
      <c r="AX78" s="830" t="s">
        <v>114</v>
      </c>
      <c r="AY78" s="831" t="s">
        <v>114</v>
      </c>
      <c r="AZ78" s="832" t="s">
        <v>114</v>
      </c>
      <c r="BA78" s="830" t="s">
        <v>114</v>
      </c>
      <c r="BB78" s="830" t="s">
        <v>114</v>
      </c>
      <c r="BC78" s="831" t="s">
        <v>114</v>
      </c>
    </row>
    <row r="79" spans="1:55" x14ac:dyDescent="0.25">
      <c r="A79" s="58"/>
      <c r="B79" s="951"/>
      <c r="C79" s="669" t="s">
        <v>19</v>
      </c>
      <c r="D79" s="827">
        <v>0</v>
      </c>
      <c r="E79" s="827">
        <v>1</v>
      </c>
      <c r="F79" s="827">
        <v>0</v>
      </c>
      <c r="G79" s="828">
        <v>0</v>
      </c>
      <c r="H79" s="829">
        <v>0.38736107815340054</v>
      </c>
      <c r="I79" s="827">
        <v>0.47420940228439745</v>
      </c>
      <c r="J79" s="827">
        <v>0.13262495321364179</v>
      </c>
      <c r="K79" s="828">
        <v>5.804566348560203E-3</v>
      </c>
      <c r="L79" s="829">
        <v>1</v>
      </c>
      <c r="M79" s="827">
        <v>0</v>
      </c>
      <c r="N79" s="827">
        <v>0</v>
      </c>
      <c r="O79" s="828">
        <v>0</v>
      </c>
      <c r="P79" s="829">
        <v>0.58843557963467297</v>
      </c>
      <c r="Q79" s="827">
        <v>0.40327581248897471</v>
      </c>
      <c r="R79" s="827">
        <v>8.2886078763523361E-3</v>
      </c>
      <c r="S79" s="828">
        <v>0</v>
      </c>
      <c r="T79" s="829" t="s">
        <v>114</v>
      </c>
      <c r="U79" s="827" t="s">
        <v>114</v>
      </c>
      <c r="V79" s="827" t="s">
        <v>114</v>
      </c>
      <c r="W79" s="828" t="s">
        <v>114</v>
      </c>
      <c r="X79" s="829" t="s">
        <v>114</v>
      </c>
      <c r="Y79" s="827" t="s">
        <v>114</v>
      </c>
      <c r="Z79" s="827" t="s">
        <v>114</v>
      </c>
      <c r="AA79" s="828" t="s">
        <v>114</v>
      </c>
      <c r="AB79" s="829" t="s">
        <v>114</v>
      </c>
      <c r="AC79" s="827" t="s">
        <v>114</v>
      </c>
      <c r="AD79" s="827" t="s">
        <v>114</v>
      </c>
      <c r="AE79" s="828" t="s">
        <v>114</v>
      </c>
      <c r="AF79" s="829" t="s">
        <v>114</v>
      </c>
      <c r="AG79" s="827" t="s">
        <v>114</v>
      </c>
      <c r="AH79" s="827" t="s">
        <v>114</v>
      </c>
      <c r="AI79" s="828" t="s">
        <v>114</v>
      </c>
      <c r="AJ79" s="829">
        <v>0.23697303301902858</v>
      </c>
      <c r="AK79" s="827">
        <v>0.46138784892063084</v>
      </c>
      <c r="AL79" s="827">
        <v>0.30110159492850636</v>
      </c>
      <c r="AM79" s="828">
        <v>5.3752313183420711E-4</v>
      </c>
      <c r="AN79" s="829">
        <v>6.2282399701138726E-2</v>
      </c>
      <c r="AO79" s="827">
        <v>0.87626788104611131</v>
      </c>
      <c r="AP79" s="827">
        <v>6.1449719252749981E-2</v>
      </c>
      <c r="AQ79" s="828">
        <v>0</v>
      </c>
      <c r="AR79" s="829">
        <v>0</v>
      </c>
      <c r="AS79" s="827">
        <v>0.90200982287561804</v>
      </c>
      <c r="AT79" s="827">
        <v>9.7990177124381961E-2</v>
      </c>
      <c r="AU79" s="828">
        <v>0</v>
      </c>
      <c r="AV79" s="829">
        <v>0.44664366976817715</v>
      </c>
      <c r="AW79" s="827">
        <v>0.27987748635483234</v>
      </c>
      <c r="AX79" s="827">
        <v>0.27347884387699045</v>
      </c>
      <c r="AY79" s="828">
        <v>0</v>
      </c>
      <c r="AZ79" s="829">
        <v>0.41136262910739096</v>
      </c>
      <c r="BA79" s="827">
        <v>0.48036658745775002</v>
      </c>
      <c r="BB79" s="827">
        <v>0.10827078343485905</v>
      </c>
      <c r="BC79" s="828">
        <v>0</v>
      </c>
    </row>
    <row r="80" spans="1:55" x14ac:dyDescent="0.25">
      <c r="A80" s="58"/>
      <c r="B80" s="951"/>
      <c r="C80" s="670" t="s">
        <v>20</v>
      </c>
      <c r="D80" s="830">
        <v>9.185118590161874E-2</v>
      </c>
      <c r="E80" s="830">
        <v>0.81121277593298824</v>
      </c>
      <c r="F80" s="830">
        <v>9.6936038165393035E-2</v>
      </c>
      <c r="G80" s="831">
        <v>0</v>
      </c>
      <c r="H80" s="832">
        <v>0.41723448909695832</v>
      </c>
      <c r="I80" s="830">
        <v>0.4230523386043149</v>
      </c>
      <c r="J80" s="830">
        <v>0.12573024655404935</v>
      </c>
      <c r="K80" s="831">
        <v>3.3982925744677449E-2</v>
      </c>
      <c r="L80" s="832">
        <v>0.6301215216529984</v>
      </c>
      <c r="M80" s="830">
        <v>0.29685693661226503</v>
      </c>
      <c r="N80" s="830">
        <v>7.3021541734736517E-2</v>
      </c>
      <c r="O80" s="831">
        <v>0</v>
      </c>
      <c r="P80" s="832">
        <v>0.39481788545900914</v>
      </c>
      <c r="Q80" s="830">
        <v>0.47473605130062652</v>
      </c>
      <c r="R80" s="830">
        <v>0.13044606324036437</v>
      </c>
      <c r="S80" s="831">
        <v>0</v>
      </c>
      <c r="T80" s="832">
        <v>0</v>
      </c>
      <c r="U80" s="830">
        <v>0</v>
      </c>
      <c r="V80" s="830">
        <v>0</v>
      </c>
      <c r="W80" s="831">
        <v>1</v>
      </c>
      <c r="X80" s="832" t="s">
        <v>114</v>
      </c>
      <c r="Y80" s="830" t="s">
        <v>114</v>
      </c>
      <c r="Z80" s="830" t="s">
        <v>114</v>
      </c>
      <c r="AA80" s="831" t="s">
        <v>114</v>
      </c>
      <c r="AB80" s="832" t="s">
        <v>114</v>
      </c>
      <c r="AC80" s="830" t="s">
        <v>114</v>
      </c>
      <c r="AD80" s="830" t="s">
        <v>114</v>
      </c>
      <c r="AE80" s="831" t="s">
        <v>114</v>
      </c>
      <c r="AF80" s="832">
        <v>0</v>
      </c>
      <c r="AG80" s="830">
        <v>0</v>
      </c>
      <c r="AH80" s="830">
        <v>1</v>
      </c>
      <c r="AI80" s="831">
        <v>0</v>
      </c>
      <c r="AJ80" s="832">
        <v>0.25571886430219876</v>
      </c>
      <c r="AK80" s="830">
        <v>0.44027278692844962</v>
      </c>
      <c r="AL80" s="830">
        <v>0.30399175534624434</v>
      </c>
      <c r="AM80" s="831">
        <v>1.6593423107277091E-5</v>
      </c>
      <c r="AN80" s="832">
        <v>5.5811804943129227E-2</v>
      </c>
      <c r="AO80" s="830">
        <v>0.88636238313619753</v>
      </c>
      <c r="AP80" s="830">
        <v>5.6903979762807678E-2</v>
      </c>
      <c r="AQ80" s="831">
        <v>9.2183215786559129E-4</v>
      </c>
      <c r="AR80" s="832">
        <v>1.6477037870304634E-2</v>
      </c>
      <c r="AS80" s="830">
        <v>0.67952917664423229</v>
      </c>
      <c r="AT80" s="830">
        <v>0.30399378548546313</v>
      </c>
      <c r="AU80" s="831">
        <v>0</v>
      </c>
      <c r="AV80" s="832">
        <v>0.2610249674845958</v>
      </c>
      <c r="AW80" s="830">
        <v>0.58592423885652822</v>
      </c>
      <c r="AX80" s="830">
        <v>0.15171400156793907</v>
      </c>
      <c r="AY80" s="831">
        <v>1.3367920909369132E-3</v>
      </c>
      <c r="AZ80" s="832">
        <v>0.40875414877332428</v>
      </c>
      <c r="BA80" s="830">
        <v>0.49937134692872731</v>
      </c>
      <c r="BB80" s="830">
        <v>9.1585452403407916E-2</v>
      </c>
      <c r="BC80" s="831">
        <v>2.8905189454047644E-4</v>
      </c>
    </row>
    <row r="81" spans="1:55" x14ac:dyDescent="0.25">
      <c r="A81" s="58"/>
      <c r="B81" s="951"/>
      <c r="C81" s="669" t="s">
        <v>21</v>
      </c>
      <c r="D81" s="827">
        <v>0</v>
      </c>
      <c r="E81" s="827">
        <v>0.91448719058751093</v>
      </c>
      <c r="F81" s="827">
        <v>8.5512809412489052E-2</v>
      </c>
      <c r="G81" s="828">
        <v>0</v>
      </c>
      <c r="H81" s="829">
        <v>0.50680241673592596</v>
      </c>
      <c r="I81" s="827">
        <v>0.31519185033505692</v>
      </c>
      <c r="J81" s="827">
        <v>0.17105825185351156</v>
      </c>
      <c r="K81" s="828">
        <v>6.9474810755055863E-3</v>
      </c>
      <c r="L81" s="829">
        <v>0</v>
      </c>
      <c r="M81" s="827">
        <v>0</v>
      </c>
      <c r="N81" s="827">
        <v>1</v>
      </c>
      <c r="O81" s="828">
        <v>0</v>
      </c>
      <c r="P81" s="829">
        <v>0.60445135950585394</v>
      </c>
      <c r="Q81" s="827">
        <v>0.13822885483810526</v>
      </c>
      <c r="R81" s="827">
        <v>0.2573197856560408</v>
      </c>
      <c r="S81" s="828">
        <v>0</v>
      </c>
      <c r="T81" s="829" t="s">
        <v>114</v>
      </c>
      <c r="U81" s="827" t="s">
        <v>114</v>
      </c>
      <c r="V81" s="827" t="s">
        <v>114</v>
      </c>
      <c r="W81" s="828" t="s">
        <v>114</v>
      </c>
      <c r="X81" s="829" t="s">
        <v>114</v>
      </c>
      <c r="Y81" s="827" t="s">
        <v>114</v>
      </c>
      <c r="Z81" s="827" t="s">
        <v>114</v>
      </c>
      <c r="AA81" s="828" t="s">
        <v>114</v>
      </c>
      <c r="AB81" s="829" t="s">
        <v>114</v>
      </c>
      <c r="AC81" s="827" t="s">
        <v>114</v>
      </c>
      <c r="AD81" s="827" t="s">
        <v>114</v>
      </c>
      <c r="AE81" s="828" t="s">
        <v>114</v>
      </c>
      <c r="AF81" s="829">
        <v>0</v>
      </c>
      <c r="AG81" s="827">
        <v>1</v>
      </c>
      <c r="AH81" s="827">
        <v>0</v>
      </c>
      <c r="AI81" s="828">
        <v>0</v>
      </c>
      <c r="AJ81" s="829">
        <v>0.27007402632856309</v>
      </c>
      <c r="AK81" s="827">
        <v>0.56262286373178461</v>
      </c>
      <c r="AL81" s="827">
        <v>0.16730310993965231</v>
      </c>
      <c r="AM81" s="828">
        <v>0</v>
      </c>
      <c r="AN81" s="829">
        <v>1.4379289450608132E-2</v>
      </c>
      <c r="AO81" s="827">
        <v>0.91808180855097898</v>
      </c>
      <c r="AP81" s="827">
        <v>6.7538901998412892E-2</v>
      </c>
      <c r="AQ81" s="828">
        <v>0</v>
      </c>
      <c r="AR81" s="829">
        <v>8.6694621733909974E-2</v>
      </c>
      <c r="AS81" s="827">
        <v>0.63107599527435987</v>
      </c>
      <c r="AT81" s="827">
        <v>0.28222938299173012</v>
      </c>
      <c r="AU81" s="828">
        <v>0</v>
      </c>
      <c r="AV81" s="829">
        <v>0.4344648738293071</v>
      </c>
      <c r="AW81" s="827">
        <v>0.52774949811263894</v>
      </c>
      <c r="AX81" s="827">
        <v>3.7785628058053973E-2</v>
      </c>
      <c r="AY81" s="828">
        <v>0</v>
      </c>
      <c r="AZ81" s="829">
        <v>0.39807043468050352</v>
      </c>
      <c r="BA81" s="827">
        <v>0.4864655141914111</v>
      </c>
      <c r="BB81" s="827">
        <v>0.11546405112808537</v>
      </c>
      <c r="BC81" s="828">
        <v>0</v>
      </c>
    </row>
    <row r="82" spans="1:55" x14ac:dyDescent="0.25">
      <c r="A82" s="58"/>
      <c r="B82" s="951"/>
      <c r="C82" s="670" t="s">
        <v>22</v>
      </c>
      <c r="D82" s="830">
        <v>0</v>
      </c>
      <c r="E82" s="830">
        <v>1</v>
      </c>
      <c r="F82" s="830">
        <v>0</v>
      </c>
      <c r="G82" s="831">
        <v>0</v>
      </c>
      <c r="H82" s="832">
        <v>0.38178266310869241</v>
      </c>
      <c r="I82" s="830">
        <v>0.43469119220582908</v>
      </c>
      <c r="J82" s="830">
        <v>0.14298087239115978</v>
      </c>
      <c r="K82" s="831">
        <v>4.0545272294318743E-2</v>
      </c>
      <c r="L82" s="832">
        <v>0.16742082891084259</v>
      </c>
      <c r="M82" s="830">
        <v>0.80345834524003923</v>
      </c>
      <c r="N82" s="830">
        <v>2.9120825849118223E-2</v>
      </c>
      <c r="O82" s="831">
        <v>0</v>
      </c>
      <c r="P82" s="832">
        <v>0.75918227522083193</v>
      </c>
      <c r="Q82" s="830">
        <v>0.17244285472467205</v>
      </c>
      <c r="R82" s="830">
        <v>6.8374870054496051E-2</v>
      </c>
      <c r="S82" s="831">
        <v>0</v>
      </c>
      <c r="T82" s="832" t="s">
        <v>114</v>
      </c>
      <c r="U82" s="830" t="s">
        <v>114</v>
      </c>
      <c r="V82" s="830" t="s">
        <v>114</v>
      </c>
      <c r="W82" s="831" t="s">
        <v>114</v>
      </c>
      <c r="X82" s="832" t="s">
        <v>114</v>
      </c>
      <c r="Y82" s="830" t="s">
        <v>114</v>
      </c>
      <c r="Z82" s="830" t="s">
        <v>114</v>
      </c>
      <c r="AA82" s="831" t="s">
        <v>114</v>
      </c>
      <c r="AB82" s="832" t="s">
        <v>114</v>
      </c>
      <c r="AC82" s="830" t="s">
        <v>114</v>
      </c>
      <c r="AD82" s="830" t="s">
        <v>114</v>
      </c>
      <c r="AE82" s="831" t="s">
        <v>114</v>
      </c>
      <c r="AF82" s="832">
        <v>0.49141223917888815</v>
      </c>
      <c r="AG82" s="830">
        <v>0.49321950357577954</v>
      </c>
      <c r="AH82" s="830">
        <v>1.5368257245332266E-2</v>
      </c>
      <c r="AI82" s="831">
        <v>0</v>
      </c>
      <c r="AJ82" s="832">
        <v>0.39456802220123621</v>
      </c>
      <c r="AK82" s="830">
        <v>0.5125994533423095</v>
      </c>
      <c r="AL82" s="830">
        <v>8.9216156102944949E-2</v>
      </c>
      <c r="AM82" s="831">
        <v>3.6163683535093789E-3</v>
      </c>
      <c r="AN82" s="832">
        <v>9.8393505121491892E-2</v>
      </c>
      <c r="AO82" s="830">
        <v>0.81725222305581502</v>
      </c>
      <c r="AP82" s="830">
        <v>8.4354271822693117E-2</v>
      </c>
      <c r="AQ82" s="831">
        <v>0</v>
      </c>
      <c r="AR82" s="832">
        <v>0</v>
      </c>
      <c r="AS82" s="830">
        <v>0.94760289910169138</v>
      </c>
      <c r="AT82" s="830">
        <v>5.2397100898308582E-2</v>
      </c>
      <c r="AU82" s="831">
        <v>0</v>
      </c>
      <c r="AV82" s="832">
        <v>0.23233720937262506</v>
      </c>
      <c r="AW82" s="830">
        <v>0.63347520956005843</v>
      </c>
      <c r="AX82" s="830">
        <v>0.12983654242679352</v>
      </c>
      <c r="AY82" s="831">
        <v>4.35103864052294E-3</v>
      </c>
      <c r="AZ82" s="832">
        <v>0.34813142233113936</v>
      </c>
      <c r="BA82" s="830">
        <v>0.57731971669414583</v>
      </c>
      <c r="BB82" s="830">
        <v>7.4548860974714845E-2</v>
      </c>
      <c r="BC82" s="831">
        <v>0</v>
      </c>
    </row>
    <row r="83" spans="1:55" x14ac:dyDescent="0.25">
      <c r="A83" s="58"/>
      <c r="B83" s="951"/>
      <c r="C83" s="669" t="s">
        <v>23</v>
      </c>
      <c r="D83" s="827">
        <v>5.4719269667529973E-3</v>
      </c>
      <c r="E83" s="827">
        <v>0.9622100994949081</v>
      </c>
      <c r="F83" s="827">
        <v>3.2317973538338936E-2</v>
      </c>
      <c r="G83" s="828">
        <v>0</v>
      </c>
      <c r="H83" s="829">
        <v>0.21075961408633959</v>
      </c>
      <c r="I83" s="827">
        <v>0.62887800881316824</v>
      </c>
      <c r="J83" s="827">
        <v>0.15966962893861469</v>
      </c>
      <c r="K83" s="828">
        <v>6.9274816187752395E-4</v>
      </c>
      <c r="L83" s="829" t="s">
        <v>114</v>
      </c>
      <c r="M83" s="827" t="s">
        <v>114</v>
      </c>
      <c r="N83" s="827" t="s">
        <v>114</v>
      </c>
      <c r="O83" s="828" t="s">
        <v>114</v>
      </c>
      <c r="P83" s="829">
        <v>0.1193436478717492</v>
      </c>
      <c r="Q83" s="827">
        <v>0.78407404667654246</v>
      </c>
      <c r="R83" s="827">
        <v>9.6582305451708372E-2</v>
      </c>
      <c r="S83" s="828">
        <v>0</v>
      </c>
      <c r="T83" s="829" t="s">
        <v>114</v>
      </c>
      <c r="U83" s="827" t="s">
        <v>114</v>
      </c>
      <c r="V83" s="827" t="s">
        <v>114</v>
      </c>
      <c r="W83" s="828" t="s">
        <v>114</v>
      </c>
      <c r="X83" s="829" t="s">
        <v>114</v>
      </c>
      <c r="Y83" s="827" t="s">
        <v>114</v>
      </c>
      <c r="Z83" s="827" t="s">
        <v>114</v>
      </c>
      <c r="AA83" s="828" t="s">
        <v>114</v>
      </c>
      <c r="AB83" s="829" t="s">
        <v>114</v>
      </c>
      <c r="AC83" s="827" t="s">
        <v>114</v>
      </c>
      <c r="AD83" s="827" t="s">
        <v>114</v>
      </c>
      <c r="AE83" s="828" t="s">
        <v>114</v>
      </c>
      <c r="AF83" s="829">
        <v>8.6627374114102672E-3</v>
      </c>
      <c r="AG83" s="827">
        <v>0.9903963511465621</v>
      </c>
      <c r="AH83" s="827">
        <v>9.4091144202760463E-4</v>
      </c>
      <c r="AI83" s="828">
        <v>0</v>
      </c>
      <c r="AJ83" s="829">
        <v>0.31669125355921035</v>
      </c>
      <c r="AK83" s="827">
        <v>0.45438688504758101</v>
      </c>
      <c r="AL83" s="827">
        <v>0.22892186139320866</v>
      </c>
      <c r="AM83" s="828">
        <v>0</v>
      </c>
      <c r="AN83" s="829">
        <v>4.4758982525379326E-2</v>
      </c>
      <c r="AO83" s="827">
        <v>0.91721067914748766</v>
      </c>
      <c r="AP83" s="827">
        <v>3.8030338327133033E-2</v>
      </c>
      <c r="AQ83" s="828">
        <v>0</v>
      </c>
      <c r="AR83" s="829">
        <v>9.1775800850647057E-2</v>
      </c>
      <c r="AS83" s="827">
        <v>0.61918922531345066</v>
      </c>
      <c r="AT83" s="827">
        <v>0.28903497383590226</v>
      </c>
      <c r="AU83" s="828">
        <v>0</v>
      </c>
      <c r="AV83" s="829">
        <v>0.10583532151783685</v>
      </c>
      <c r="AW83" s="827">
        <v>0.89416467848216319</v>
      </c>
      <c r="AX83" s="827">
        <v>0</v>
      </c>
      <c r="AY83" s="828">
        <v>0</v>
      </c>
      <c r="AZ83" s="829">
        <v>0.63836702007300883</v>
      </c>
      <c r="BA83" s="827">
        <v>0.34264151628297768</v>
      </c>
      <c r="BB83" s="827">
        <v>1.899146364401352E-2</v>
      </c>
      <c r="BC83" s="828">
        <v>0</v>
      </c>
    </row>
    <row r="84" spans="1:55" ht="15.75" thickBot="1" x14ac:dyDescent="0.3">
      <c r="A84" s="58"/>
      <c r="B84" s="949"/>
      <c r="C84" s="671" t="s">
        <v>24</v>
      </c>
      <c r="D84" s="833">
        <v>4.8093171957067825E-2</v>
      </c>
      <c r="E84" s="833">
        <v>0.68586435259191592</v>
      </c>
      <c r="F84" s="833">
        <v>0.26604247545101622</v>
      </c>
      <c r="G84" s="834">
        <v>0</v>
      </c>
      <c r="H84" s="850">
        <v>0</v>
      </c>
      <c r="I84" s="833">
        <v>1</v>
      </c>
      <c r="J84" s="833">
        <v>0</v>
      </c>
      <c r="K84" s="834">
        <v>0</v>
      </c>
      <c r="L84" s="850" t="s">
        <v>114</v>
      </c>
      <c r="M84" s="833" t="s">
        <v>114</v>
      </c>
      <c r="N84" s="833" t="s">
        <v>114</v>
      </c>
      <c r="O84" s="834" t="s">
        <v>114</v>
      </c>
      <c r="P84" s="850" t="s">
        <v>114</v>
      </c>
      <c r="Q84" s="833" t="s">
        <v>114</v>
      </c>
      <c r="R84" s="833" t="s">
        <v>114</v>
      </c>
      <c r="S84" s="834" t="s">
        <v>114</v>
      </c>
      <c r="T84" s="850" t="s">
        <v>114</v>
      </c>
      <c r="U84" s="833" t="s">
        <v>114</v>
      </c>
      <c r="V84" s="833" t="s">
        <v>114</v>
      </c>
      <c r="W84" s="834" t="s">
        <v>114</v>
      </c>
      <c r="X84" s="850" t="s">
        <v>114</v>
      </c>
      <c r="Y84" s="833" t="s">
        <v>114</v>
      </c>
      <c r="Z84" s="833" t="s">
        <v>114</v>
      </c>
      <c r="AA84" s="834" t="s">
        <v>114</v>
      </c>
      <c r="AB84" s="850" t="s">
        <v>114</v>
      </c>
      <c r="AC84" s="833" t="s">
        <v>114</v>
      </c>
      <c r="AD84" s="833" t="s">
        <v>114</v>
      </c>
      <c r="AE84" s="834" t="s">
        <v>114</v>
      </c>
      <c r="AF84" s="850" t="s">
        <v>114</v>
      </c>
      <c r="AG84" s="833" t="s">
        <v>114</v>
      </c>
      <c r="AH84" s="833" t="s">
        <v>114</v>
      </c>
      <c r="AI84" s="834" t="s">
        <v>114</v>
      </c>
      <c r="AJ84" s="850">
        <v>0</v>
      </c>
      <c r="AK84" s="833">
        <v>0</v>
      </c>
      <c r="AL84" s="833">
        <v>1</v>
      </c>
      <c r="AM84" s="834">
        <v>0</v>
      </c>
      <c r="AN84" s="850">
        <v>1</v>
      </c>
      <c r="AO84" s="833">
        <v>0</v>
      </c>
      <c r="AP84" s="833">
        <v>0</v>
      </c>
      <c r="AQ84" s="834">
        <v>0</v>
      </c>
      <c r="AR84" s="850" t="s">
        <v>114</v>
      </c>
      <c r="AS84" s="833" t="s">
        <v>114</v>
      </c>
      <c r="AT84" s="833" t="s">
        <v>114</v>
      </c>
      <c r="AU84" s="834" t="s">
        <v>114</v>
      </c>
      <c r="AV84" s="850" t="s">
        <v>114</v>
      </c>
      <c r="AW84" s="833" t="s">
        <v>114</v>
      </c>
      <c r="AX84" s="833" t="s">
        <v>114</v>
      </c>
      <c r="AY84" s="834" t="s">
        <v>114</v>
      </c>
      <c r="AZ84" s="850">
        <v>7.7494753460790544E-2</v>
      </c>
      <c r="BA84" s="833">
        <v>0.92250524653920951</v>
      </c>
      <c r="BB84" s="833">
        <v>0</v>
      </c>
      <c r="BC84" s="834">
        <v>0</v>
      </c>
    </row>
    <row r="85" spans="1:55" ht="15.75" thickBot="1" x14ac:dyDescent="0.3">
      <c r="A85" s="58"/>
      <c r="B85" s="952" t="s">
        <v>50</v>
      </c>
      <c r="C85" s="1012"/>
      <c r="D85" s="836">
        <v>1.5495036940011376E-2</v>
      </c>
      <c r="E85" s="841">
        <v>0.93993282973470516</v>
      </c>
      <c r="F85" s="841">
        <v>4.4572133325283508E-2</v>
      </c>
      <c r="G85" s="841">
        <v>0</v>
      </c>
      <c r="H85" s="836">
        <v>0.45996696182034341</v>
      </c>
      <c r="I85" s="841">
        <v>0.37050460891342207</v>
      </c>
      <c r="J85" s="841">
        <v>0.15216205057052049</v>
      </c>
      <c r="K85" s="841">
        <v>1.7366378695714037E-2</v>
      </c>
      <c r="L85" s="836">
        <v>0.21497785750751292</v>
      </c>
      <c r="M85" s="841">
        <v>0.72233008328987913</v>
      </c>
      <c r="N85" s="841">
        <v>6.2692059202607911E-2</v>
      </c>
      <c r="O85" s="841">
        <v>0</v>
      </c>
      <c r="P85" s="836">
        <v>0.54182743595447691</v>
      </c>
      <c r="Q85" s="841">
        <v>0.25738847804631637</v>
      </c>
      <c r="R85" s="841">
        <v>0.20078408599920675</v>
      </c>
      <c r="S85" s="841">
        <v>0</v>
      </c>
      <c r="T85" s="836">
        <v>0</v>
      </c>
      <c r="U85" s="841">
        <v>0</v>
      </c>
      <c r="V85" s="841">
        <v>0</v>
      </c>
      <c r="W85" s="841">
        <v>1</v>
      </c>
      <c r="X85" s="836" t="s">
        <v>114</v>
      </c>
      <c r="Y85" s="841" t="s">
        <v>114</v>
      </c>
      <c r="Z85" s="841" t="s">
        <v>114</v>
      </c>
      <c r="AA85" s="841" t="s">
        <v>114</v>
      </c>
      <c r="AB85" s="836" t="s">
        <v>114</v>
      </c>
      <c r="AC85" s="841" t="s">
        <v>114</v>
      </c>
      <c r="AD85" s="841" t="s">
        <v>114</v>
      </c>
      <c r="AE85" s="841" t="s">
        <v>114</v>
      </c>
      <c r="AF85" s="836">
        <v>0.23322041839111499</v>
      </c>
      <c r="AG85" s="841">
        <v>0.75255039485610986</v>
      </c>
      <c r="AH85" s="841">
        <v>1.4229186752775128E-2</v>
      </c>
      <c r="AI85" s="841">
        <v>0</v>
      </c>
      <c r="AJ85" s="836">
        <v>0.28701615881261605</v>
      </c>
      <c r="AK85" s="841">
        <v>0.5068956130531751</v>
      </c>
      <c r="AL85" s="841">
        <v>0.20552801122107955</v>
      </c>
      <c r="AM85" s="841">
        <v>5.6021691312926729E-4</v>
      </c>
      <c r="AN85" s="836">
        <v>3.8766574605512222E-2</v>
      </c>
      <c r="AO85" s="841">
        <v>0.91384076053110797</v>
      </c>
      <c r="AP85" s="841">
        <v>4.728556179293282E-2</v>
      </c>
      <c r="AQ85" s="841">
        <v>1.0710307044694132E-4</v>
      </c>
      <c r="AR85" s="836">
        <v>5.8848069918130665E-2</v>
      </c>
      <c r="AS85" s="841">
        <v>0.71754673271309743</v>
      </c>
      <c r="AT85" s="841">
        <v>0.22360519736877191</v>
      </c>
      <c r="AU85" s="841">
        <v>0</v>
      </c>
      <c r="AV85" s="836">
        <v>0.3009443030102758</v>
      </c>
      <c r="AW85" s="841">
        <v>0.5656380356089562</v>
      </c>
      <c r="AX85" s="841">
        <v>0.13103381221558094</v>
      </c>
      <c r="AY85" s="841">
        <v>2.3838491651870814E-3</v>
      </c>
      <c r="AZ85" s="836">
        <v>0.38699192334499166</v>
      </c>
      <c r="BA85" s="841">
        <v>0.51782965401698522</v>
      </c>
      <c r="BB85" s="841">
        <v>9.5155901762272441E-2</v>
      </c>
      <c r="BC85" s="839">
        <v>2.2520875750652343E-5</v>
      </c>
    </row>
    <row r="86" spans="1:55" ht="15.75" thickBot="1" x14ac:dyDescent="0.3">
      <c r="A86" s="58"/>
      <c r="B86" s="945" t="s">
        <v>51</v>
      </c>
      <c r="C86" s="946"/>
      <c r="D86" s="844">
        <v>1.545473501810222E-2</v>
      </c>
      <c r="E86" s="845">
        <v>0.9500679039815374</v>
      </c>
      <c r="F86" s="845">
        <v>3.4477361000360376E-2</v>
      </c>
      <c r="G86" s="845">
        <v>0</v>
      </c>
      <c r="H86" s="844">
        <v>0.41304939438092964</v>
      </c>
      <c r="I86" s="845">
        <v>0.44024085427748494</v>
      </c>
      <c r="J86" s="845">
        <v>0.12993757719647428</v>
      </c>
      <c r="K86" s="845">
        <v>1.6772174145111136E-2</v>
      </c>
      <c r="L86" s="844">
        <v>0.32449563305355944</v>
      </c>
      <c r="M86" s="845">
        <v>0.55860217721515237</v>
      </c>
      <c r="N86" s="845">
        <v>0.10579319344391475</v>
      </c>
      <c r="O86" s="845">
        <v>1.110899628737344E-2</v>
      </c>
      <c r="P86" s="844">
        <v>0.50665546455281374</v>
      </c>
      <c r="Q86" s="845">
        <v>0.36171340204076158</v>
      </c>
      <c r="R86" s="845">
        <v>0.13163113340642463</v>
      </c>
      <c r="S86" s="845">
        <v>0</v>
      </c>
      <c r="T86" s="844">
        <v>0</v>
      </c>
      <c r="U86" s="845">
        <v>0</v>
      </c>
      <c r="V86" s="845">
        <v>0</v>
      </c>
      <c r="W86" s="845">
        <v>1</v>
      </c>
      <c r="X86" s="844" t="s">
        <v>114</v>
      </c>
      <c r="Y86" s="845" t="s">
        <v>114</v>
      </c>
      <c r="Z86" s="845" t="s">
        <v>114</v>
      </c>
      <c r="AA86" s="845" t="s">
        <v>114</v>
      </c>
      <c r="AB86" s="844" t="s">
        <v>114</v>
      </c>
      <c r="AC86" s="845" t="s">
        <v>114</v>
      </c>
      <c r="AD86" s="845" t="s">
        <v>114</v>
      </c>
      <c r="AE86" s="845" t="s">
        <v>114</v>
      </c>
      <c r="AF86" s="844">
        <v>0.3412484724398045</v>
      </c>
      <c r="AG86" s="845">
        <v>0.50247015621875835</v>
      </c>
      <c r="AH86" s="845">
        <v>0.15628137134143713</v>
      </c>
      <c r="AI86" s="845">
        <v>0</v>
      </c>
      <c r="AJ86" s="844">
        <v>0.22373141071691727</v>
      </c>
      <c r="AK86" s="845">
        <v>0.48683164597585427</v>
      </c>
      <c r="AL86" s="845">
        <v>0.28919695705277904</v>
      </c>
      <c r="AM86" s="845">
        <v>2.399862544494231E-4</v>
      </c>
      <c r="AN86" s="844">
        <v>2.5345812716224974E-2</v>
      </c>
      <c r="AO86" s="845">
        <v>0.94087849845790616</v>
      </c>
      <c r="AP86" s="845">
        <v>3.3206162028846464E-2</v>
      </c>
      <c r="AQ86" s="845">
        <v>5.6952679702236206E-4</v>
      </c>
      <c r="AR86" s="844">
        <v>5.1906137232286931E-2</v>
      </c>
      <c r="AS86" s="845">
        <v>0.74160534647908216</v>
      </c>
      <c r="AT86" s="845">
        <v>0.20648851628863096</v>
      </c>
      <c r="AU86" s="845">
        <v>0</v>
      </c>
      <c r="AV86" s="844">
        <v>0.27216030484216813</v>
      </c>
      <c r="AW86" s="845">
        <v>0.52193048470644188</v>
      </c>
      <c r="AX86" s="845">
        <v>0.19764991905488896</v>
      </c>
      <c r="AY86" s="845">
        <v>8.2592913965010423E-3</v>
      </c>
      <c r="AZ86" s="844">
        <v>0.3579692506618517</v>
      </c>
      <c r="BA86" s="845">
        <v>0.54933129446136519</v>
      </c>
      <c r="BB86" s="845">
        <v>9.2692331099179071E-2</v>
      </c>
      <c r="BC86" s="846">
        <v>7.12377760399748E-6</v>
      </c>
    </row>
  </sheetData>
  <mergeCells count="57">
    <mergeCell ref="B17:C17"/>
    <mergeCell ref="L4:O4"/>
    <mergeCell ref="H4:K4"/>
    <mergeCell ref="P4:S4"/>
    <mergeCell ref="B86:C86"/>
    <mergeCell ref="B75:C75"/>
    <mergeCell ref="B76:B84"/>
    <mergeCell ref="B85:C85"/>
    <mergeCell ref="D33:G33"/>
    <mergeCell ref="H33:K33"/>
    <mergeCell ref="L33:O33"/>
    <mergeCell ref="P33:S33"/>
    <mergeCell ref="D62:G62"/>
    <mergeCell ref="H62:K62"/>
    <mergeCell ref="L62:O62"/>
    <mergeCell ref="P62:S62"/>
    <mergeCell ref="D3:BC3"/>
    <mergeCell ref="D4:G4"/>
    <mergeCell ref="B56:C56"/>
    <mergeCell ref="B57:C57"/>
    <mergeCell ref="B64:B74"/>
    <mergeCell ref="B18:B26"/>
    <mergeCell ref="B27:C27"/>
    <mergeCell ref="B28:C28"/>
    <mergeCell ref="B35:B45"/>
    <mergeCell ref="B46:C46"/>
    <mergeCell ref="B47:B55"/>
    <mergeCell ref="B6:B16"/>
    <mergeCell ref="AR4:AU4"/>
    <mergeCell ref="AV4:AY4"/>
    <mergeCell ref="AZ4:BC4"/>
    <mergeCell ref="D32:BC32"/>
    <mergeCell ref="AF4:AI4"/>
    <mergeCell ref="AJ4:AM4"/>
    <mergeCell ref="AN4:AQ4"/>
    <mergeCell ref="AZ33:BC33"/>
    <mergeCell ref="D61:BC61"/>
    <mergeCell ref="AJ33:AM33"/>
    <mergeCell ref="AN33:AQ33"/>
    <mergeCell ref="AR33:AU33"/>
    <mergeCell ref="AV33:AY33"/>
    <mergeCell ref="T33:W33"/>
    <mergeCell ref="X33:AA33"/>
    <mergeCell ref="T4:W4"/>
    <mergeCell ref="X4:AA4"/>
    <mergeCell ref="AB4:AE4"/>
    <mergeCell ref="T62:W62"/>
    <mergeCell ref="X62:AA62"/>
    <mergeCell ref="AB62:AE62"/>
    <mergeCell ref="AF62:AI62"/>
    <mergeCell ref="AB33:AE33"/>
    <mergeCell ref="AF33:AI33"/>
    <mergeCell ref="AJ62:AM62"/>
    <mergeCell ref="AN62:AQ62"/>
    <mergeCell ref="AR62:AU62"/>
    <mergeCell ref="AV62:AY62"/>
    <mergeCell ref="AZ62:BC6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EF32-9B96-4ACD-B274-28EF844172BC}">
  <dimension ref="A3:O86"/>
  <sheetViews>
    <sheetView showGridLines="0" zoomScale="70" zoomScaleNormal="70" workbookViewId="0">
      <selection activeCell="B3" sqref="B3"/>
    </sheetView>
  </sheetViews>
  <sheetFormatPr baseColWidth="10" defaultRowHeight="15" x14ac:dyDescent="0.25"/>
  <cols>
    <col min="2" max="2" width="24.140625" bestFit="1" customWidth="1"/>
    <col min="3" max="3" width="22" bestFit="1" customWidth="1"/>
  </cols>
  <sheetData>
    <row r="3" spans="1:15" ht="22.5" customHeight="1" thickBot="1" x14ac:dyDescent="0.3">
      <c r="D3" s="1021" t="s">
        <v>343</v>
      </c>
      <c r="E3" s="1022"/>
      <c r="F3" s="1022"/>
      <c r="G3" s="1022"/>
      <c r="H3" s="1022"/>
      <c r="I3" s="1022"/>
      <c r="J3" s="1022"/>
      <c r="K3" s="1022"/>
      <c r="L3" s="1022"/>
      <c r="M3" s="1022"/>
      <c r="N3" s="1022"/>
      <c r="O3" s="1023"/>
    </row>
    <row r="4" spans="1:15" ht="51" customHeight="1" thickBot="1" x14ac:dyDescent="0.3">
      <c r="D4" s="1013" t="s">
        <v>190</v>
      </c>
      <c r="E4" s="1014"/>
      <c r="F4" s="1016"/>
      <c r="G4" s="1013" t="s">
        <v>192</v>
      </c>
      <c r="H4" s="1014"/>
      <c r="I4" s="1016"/>
      <c r="J4" s="1013" t="s">
        <v>118</v>
      </c>
      <c r="K4" s="1014"/>
      <c r="L4" s="1016"/>
      <c r="M4" s="1013" t="s">
        <v>79</v>
      </c>
      <c r="N4" s="1014"/>
      <c r="O4" s="1015"/>
    </row>
    <row r="5" spans="1:15" ht="58.5" thickBot="1" x14ac:dyDescent="0.3">
      <c r="B5" s="2"/>
      <c r="C5" s="62"/>
      <c r="D5" s="676" t="s">
        <v>90</v>
      </c>
      <c r="E5" s="677" t="s">
        <v>91</v>
      </c>
      <c r="F5" s="684" t="s">
        <v>92</v>
      </c>
      <c r="G5" s="683" t="s">
        <v>90</v>
      </c>
      <c r="H5" s="677" t="s">
        <v>91</v>
      </c>
      <c r="I5" s="678" t="s">
        <v>92</v>
      </c>
      <c r="J5" s="683" t="s">
        <v>90</v>
      </c>
      <c r="K5" s="677" t="s">
        <v>91</v>
      </c>
      <c r="L5" s="678" t="s">
        <v>92</v>
      </c>
      <c r="M5" s="683" t="s">
        <v>90</v>
      </c>
      <c r="N5" s="677" t="s">
        <v>91</v>
      </c>
      <c r="O5" s="685" t="s">
        <v>92</v>
      </c>
    </row>
    <row r="6" spans="1:15" ht="15" customHeight="1" x14ac:dyDescent="0.25">
      <c r="B6" s="950" t="s">
        <v>175</v>
      </c>
      <c r="C6" s="668" t="s">
        <v>4</v>
      </c>
      <c r="D6" s="824" t="s">
        <v>114</v>
      </c>
      <c r="E6" s="824" t="s">
        <v>114</v>
      </c>
      <c r="F6" s="825" t="s">
        <v>114</v>
      </c>
      <c r="G6" s="826">
        <v>0</v>
      </c>
      <c r="H6" s="824">
        <v>0</v>
      </c>
      <c r="I6" s="825">
        <v>1</v>
      </c>
      <c r="J6" s="826">
        <v>1</v>
      </c>
      <c r="K6" s="824">
        <v>0</v>
      </c>
      <c r="L6" s="825">
        <v>0</v>
      </c>
      <c r="M6" s="826" t="s">
        <v>114</v>
      </c>
      <c r="N6" s="824" t="s">
        <v>114</v>
      </c>
      <c r="O6" s="825" t="s">
        <v>114</v>
      </c>
    </row>
    <row r="7" spans="1:15" x14ac:dyDescent="0.25">
      <c r="B7" s="948"/>
      <c r="C7" s="669" t="s">
        <v>5</v>
      </c>
      <c r="D7" s="827">
        <v>1</v>
      </c>
      <c r="E7" s="827">
        <v>0</v>
      </c>
      <c r="F7" s="828">
        <v>0</v>
      </c>
      <c r="G7" s="829">
        <v>0.875</v>
      </c>
      <c r="H7" s="827">
        <v>0</v>
      </c>
      <c r="I7" s="828">
        <v>0.125</v>
      </c>
      <c r="J7" s="829" t="s">
        <v>114</v>
      </c>
      <c r="K7" s="827" t="s">
        <v>114</v>
      </c>
      <c r="L7" s="828" t="s">
        <v>114</v>
      </c>
      <c r="M7" s="829" t="s">
        <v>114</v>
      </c>
      <c r="N7" s="827" t="s">
        <v>114</v>
      </c>
      <c r="O7" s="828" t="s">
        <v>114</v>
      </c>
    </row>
    <row r="8" spans="1:15" x14ac:dyDescent="0.25">
      <c r="B8" s="948"/>
      <c r="C8" s="670" t="s">
        <v>6</v>
      </c>
      <c r="D8" s="830">
        <v>0</v>
      </c>
      <c r="E8" s="830">
        <v>3.0303030303030304E-2</v>
      </c>
      <c r="F8" s="831">
        <v>0.96969696969696972</v>
      </c>
      <c r="G8" s="832">
        <v>0.04</v>
      </c>
      <c r="H8" s="830">
        <v>0.02</v>
      </c>
      <c r="I8" s="831">
        <v>0.94</v>
      </c>
      <c r="J8" s="832">
        <v>0</v>
      </c>
      <c r="K8" s="830">
        <v>0</v>
      </c>
      <c r="L8" s="831">
        <v>1</v>
      </c>
      <c r="M8" s="832" t="s">
        <v>114</v>
      </c>
      <c r="N8" s="830" t="s">
        <v>114</v>
      </c>
      <c r="O8" s="831" t="s">
        <v>114</v>
      </c>
    </row>
    <row r="9" spans="1:15" x14ac:dyDescent="0.25">
      <c r="B9" s="948"/>
      <c r="C9" s="669" t="s">
        <v>43</v>
      </c>
      <c r="D9" s="827" t="s">
        <v>114</v>
      </c>
      <c r="E9" s="827" t="s">
        <v>114</v>
      </c>
      <c r="F9" s="828" t="s">
        <v>114</v>
      </c>
      <c r="G9" s="829" t="s">
        <v>114</v>
      </c>
      <c r="H9" s="827" t="s">
        <v>114</v>
      </c>
      <c r="I9" s="828" t="s">
        <v>114</v>
      </c>
      <c r="J9" s="829" t="s">
        <v>114</v>
      </c>
      <c r="K9" s="827" t="s">
        <v>114</v>
      </c>
      <c r="L9" s="828" t="s">
        <v>114</v>
      </c>
      <c r="M9" s="829" t="s">
        <v>114</v>
      </c>
      <c r="N9" s="827" t="s">
        <v>114</v>
      </c>
      <c r="O9" s="828" t="s">
        <v>114</v>
      </c>
    </row>
    <row r="10" spans="1:15" x14ac:dyDescent="0.25">
      <c r="B10" s="948"/>
      <c r="C10" s="670" t="s">
        <v>8</v>
      </c>
      <c r="D10" s="830" t="s">
        <v>114</v>
      </c>
      <c r="E10" s="830" t="s">
        <v>114</v>
      </c>
      <c r="F10" s="831" t="s">
        <v>114</v>
      </c>
      <c r="G10" s="832" t="s">
        <v>114</v>
      </c>
      <c r="H10" s="830" t="s">
        <v>114</v>
      </c>
      <c r="I10" s="831" t="s">
        <v>114</v>
      </c>
      <c r="J10" s="832" t="s">
        <v>114</v>
      </c>
      <c r="K10" s="830" t="s">
        <v>114</v>
      </c>
      <c r="L10" s="831" t="s">
        <v>114</v>
      </c>
      <c r="M10" s="832" t="s">
        <v>114</v>
      </c>
      <c r="N10" s="830" t="s">
        <v>114</v>
      </c>
      <c r="O10" s="831" t="s">
        <v>114</v>
      </c>
    </row>
    <row r="11" spans="1:15" x14ac:dyDescent="0.25">
      <c r="B11" s="948"/>
      <c r="C11" s="669" t="s">
        <v>9</v>
      </c>
      <c r="D11" s="827">
        <v>0.17214700193423599</v>
      </c>
      <c r="E11" s="827">
        <v>5.2224371373307543E-2</v>
      </c>
      <c r="F11" s="828">
        <v>0.77562862669245647</v>
      </c>
      <c r="G11" s="829">
        <v>0.17318435754189945</v>
      </c>
      <c r="H11" s="827">
        <v>4.1340782122905026E-2</v>
      </c>
      <c r="I11" s="828">
        <v>0.78547486033519553</v>
      </c>
      <c r="J11" s="829">
        <v>0.20886075949367089</v>
      </c>
      <c r="K11" s="827">
        <v>6.9620253164556958E-2</v>
      </c>
      <c r="L11" s="828">
        <v>0.72151898734177211</v>
      </c>
      <c r="M11" s="829">
        <v>0.6</v>
      </c>
      <c r="N11" s="827">
        <v>0</v>
      </c>
      <c r="O11" s="828">
        <v>0.4</v>
      </c>
    </row>
    <row r="12" spans="1:15" x14ac:dyDescent="0.25">
      <c r="B12" s="948"/>
      <c r="C12" s="670" t="s">
        <v>10</v>
      </c>
      <c r="D12" s="830" t="s">
        <v>114</v>
      </c>
      <c r="E12" s="830" t="s">
        <v>114</v>
      </c>
      <c r="F12" s="831" t="s">
        <v>114</v>
      </c>
      <c r="G12" s="832" t="s">
        <v>114</v>
      </c>
      <c r="H12" s="830" t="s">
        <v>114</v>
      </c>
      <c r="I12" s="831" t="s">
        <v>114</v>
      </c>
      <c r="J12" s="832">
        <v>0.5</v>
      </c>
      <c r="K12" s="830">
        <v>0.5</v>
      </c>
      <c r="L12" s="831">
        <v>0</v>
      </c>
      <c r="M12" s="832" t="s">
        <v>114</v>
      </c>
      <c r="N12" s="830" t="s">
        <v>114</v>
      </c>
      <c r="O12" s="831" t="s">
        <v>114</v>
      </c>
    </row>
    <row r="13" spans="1:15" x14ac:dyDescent="0.25">
      <c r="B13" s="948"/>
      <c r="C13" s="669" t="s">
        <v>11</v>
      </c>
      <c r="D13" s="827">
        <v>1</v>
      </c>
      <c r="E13" s="827">
        <v>0</v>
      </c>
      <c r="F13" s="828">
        <v>0</v>
      </c>
      <c r="G13" s="829" t="s">
        <v>114</v>
      </c>
      <c r="H13" s="827" t="s">
        <v>114</v>
      </c>
      <c r="I13" s="828" t="s">
        <v>114</v>
      </c>
      <c r="J13" s="829" t="s">
        <v>114</v>
      </c>
      <c r="K13" s="827" t="s">
        <v>114</v>
      </c>
      <c r="L13" s="828" t="s">
        <v>114</v>
      </c>
      <c r="M13" s="829" t="s">
        <v>114</v>
      </c>
      <c r="N13" s="827" t="s">
        <v>114</v>
      </c>
      <c r="O13" s="828" t="s">
        <v>114</v>
      </c>
    </row>
    <row r="14" spans="1:15" x14ac:dyDescent="0.25">
      <c r="B14" s="948"/>
      <c r="C14" s="670" t="s">
        <v>46</v>
      </c>
      <c r="D14" s="830">
        <v>0.2564935064935065</v>
      </c>
      <c r="E14" s="830">
        <v>0.11201298701298701</v>
      </c>
      <c r="F14" s="831">
        <v>0.63149350649350644</v>
      </c>
      <c r="G14" s="832">
        <v>0.18284023668639054</v>
      </c>
      <c r="H14" s="830">
        <v>9.1715976331360943E-2</v>
      </c>
      <c r="I14" s="831">
        <v>0.72544378698224854</v>
      </c>
      <c r="J14" s="832">
        <v>0.20062695924764889</v>
      </c>
      <c r="K14" s="830">
        <v>0.13166144200626959</v>
      </c>
      <c r="L14" s="831">
        <v>0.66771159874608155</v>
      </c>
      <c r="M14" s="832">
        <v>5.9701492537313432E-2</v>
      </c>
      <c r="N14" s="830">
        <v>1.4925373134328358E-2</v>
      </c>
      <c r="O14" s="831">
        <v>0.92537313432835822</v>
      </c>
    </row>
    <row r="15" spans="1:15" x14ac:dyDescent="0.25">
      <c r="A15" s="58"/>
      <c r="B15" s="951"/>
      <c r="C15" s="669" t="s">
        <v>13</v>
      </c>
      <c r="D15" s="827">
        <v>0.24878836833602586</v>
      </c>
      <c r="E15" s="827">
        <v>8.0775444264943458E-2</v>
      </c>
      <c r="F15" s="828">
        <v>0.67043618739903066</v>
      </c>
      <c r="G15" s="829">
        <v>0.23445378151260504</v>
      </c>
      <c r="H15" s="827">
        <v>9.327731092436975E-2</v>
      </c>
      <c r="I15" s="828">
        <v>0.67226890756302526</v>
      </c>
      <c r="J15" s="829">
        <v>0.28888888888888886</v>
      </c>
      <c r="K15" s="827">
        <v>0.10666666666666667</v>
      </c>
      <c r="L15" s="828">
        <v>0.60444444444444445</v>
      </c>
      <c r="M15" s="829">
        <v>0.55555555555555558</v>
      </c>
      <c r="N15" s="827">
        <v>0</v>
      </c>
      <c r="O15" s="828">
        <v>0.44444444444444442</v>
      </c>
    </row>
    <row r="16" spans="1:15" ht="15.75" thickBot="1" x14ac:dyDescent="0.3">
      <c r="A16" s="58"/>
      <c r="B16" s="949"/>
      <c r="C16" s="671" t="s">
        <v>14</v>
      </c>
      <c r="D16" s="833" t="s">
        <v>114</v>
      </c>
      <c r="E16" s="833" t="s">
        <v>114</v>
      </c>
      <c r="F16" s="834" t="s">
        <v>114</v>
      </c>
      <c r="G16" s="835">
        <v>0</v>
      </c>
      <c r="H16" s="833">
        <v>0</v>
      </c>
      <c r="I16" s="834">
        <v>1</v>
      </c>
      <c r="J16" s="835" t="s">
        <v>114</v>
      </c>
      <c r="K16" s="833" t="s">
        <v>114</v>
      </c>
      <c r="L16" s="834" t="s">
        <v>114</v>
      </c>
      <c r="M16" s="835" t="s">
        <v>114</v>
      </c>
      <c r="N16" s="833" t="s">
        <v>114</v>
      </c>
      <c r="O16" s="834" t="s">
        <v>114</v>
      </c>
    </row>
    <row r="17" spans="1:15" ht="15" customHeight="1" thickBot="1" x14ac:dyDescent="0.3">
      <c r="A17" s="58"/>
      <c r="B17" s="952" t="s">
        <v>175</v>
      </c>
      <c r="C17" s="1012"/>
      <c r="D17" s="836">
        <v>0.20409836065573769</v>
      </c>
      <c r="E17" s="837">
        <v>8.2786885245901637E-2</v>
      </c>
      <c r="F17" s="838">
        <v>0.71311475409836067</v>
      </c>
      <c r="G17" s="836">
        <v>0.16755037115588547</v>
      </c>
      <c r="H17" s="837">
        <v>7.6705549664192296E-2</v>
      </c>
      <c r="I17" s="838">
        <v>0.75574407917992226</v>
      </c>
      <c r="J17" s="836">
        <v>0.19921104536489151</v>
      </c>
      <c r="K17" s="837">
        <v>0.10650887573964497</v>
      </c>
      <c r="L17" s="838">
        <v>0.6942800788954635</v>
      </c>
      <c r="M17" s="836">
        <v>0.12820512820512819</v>
      </c>
      <c r="N17" s="837">
        <v>1.282051282051282E-2</v>
      </c>
      <c r="O17" s="839">
        <v>0.85897435897435892</v>
      </c>
    </row>
    <row r="18" spans="1:15" x14ac:dyDescent="0.25">
      <c r="A18" s="58"/>
      <c r="B18" s="947" t="s">
        <v>47</v>
      </c>
      <c r="C18" s="672" t="s">
        <v>16</v>
      </c>
      <c r="D18" s="824">
        <v>0.15196506550218342</v>
      </c>
      <c r="E18" s="824">
        <v>9.8689956331877729E-2</v>
      </c>
      <c r="F18" s="825">
        <v>0.74934497816593881</v>
      </c>
      <c r="G18" s="840">
        <v>0.13706705969049374</v>
      </c>
      <c r="H18" s="824">
        <v>0.11790714812085483</v>
      </c>
      <c r="I18" s="825">
        <v>0.74502579218865139</v>
      </c>
      <c r="J18" s="840">
        <v>0.14677103718199608</v>
      </c>
      <c r="K18" s="824">
        <v>0.11741682974559686</v>
      </c>
      <c r="L18" s="825">
        <v>0.735812133072407</v>
      </c>
      <c r="M18" s="840">
        <v>2.3809523809523808E-2</v>
      </c>
      <c r="N18" s="824">
        <v>4.7619047619047616E-2</v>
      </c>
      <c r="O18" s="825">
        <v>0.9285714285714286</v>
      </c>
    </row>
    <row r="19" spans="1:15" x14ac:dyDescent="0.25">
      <c r="A19" s="58"/>
      <c r="B19" s="951"/>
      <c r="C19" s="669" t="s">
        <v>17</v>
      </c>
      <c r="D19" s="827">
        <v>0.2391304347826087</v>
      </c>
      <c r="E19" s="827">
        <v>0.18478260869565216</v>
      </c>
      <c r="F19" s="828">
        <v>0.57608695652173914</v>
      </c>
      <c r="G19" s="829">
        <v>0.17584223500410848</v>
      </c>
      <c r="H19" s="827">
        <v>0.17748562037797863</v>
      </c>
      <c r="I19" s="828">
        <v>0.64667214461791289</v>
      </c>
      <c r="J19" s="829">
        <v>0.21481481481481482</v>
      </c>
      <c r="K19" s="827">
        <v>0.17777777777777778</v>
      </c>
      <c r="L19" s="828">
        <v>0.6074074074074074</v>
      </c>
      <c r="M19" s="829">
        <v>0</v>
      </c>
      <c r="N19" s="827">
        <v>0</v>
      </c>
      <c r="O19" s="828">
        <v>1</v>
      </c>
    </row>
    <row r="20" spans="1:15" x14ac:dyDescent="0.25">
      <c r="A20" s="58"/>
      <c r="B20" s="951"/>
      <c r="C20" s="670" t="s">
        <v>49</v>
      </c>
      <c r="D20" s="830">
        <v>0.18604651162790697</v>
      </c>
      <c r="E20" s="830">
        <v>8.1395348837209308E-2</v>
      </c>
      <c r="F20" s="831">
        <v>0.73255813953488369</v>
      </c>
      <c r="G20" s="832">
        <v>0.2375249500998004</v>
      </c>
      <c r="H20" s="830">
        <v>8.7824351297405193E-2</v>
      </c>
      <c r="I20" s="831">
        <v>0.67465069860279436</v>
      </c>
      <c r="J20" s="832">
        <v>0.22500000000000001</v>
      </c>
      <c r="K20" s="830">
        <v>0.1</v>
      </c>
      <c r="L20" s="831">
        <v>0.67500000000000004</v>
      </c>
      <c r="M20" s="832" t="s">
        <v>114</v>
      </c>
      <c r="N20" s="830" t="s">
        <v>114</v>
      </c>
      <c r="O20" s="831" t="s">
        <v>114</v>
      </c>
    </row>
    <row r="21" spans="1:15" x14ac:dyDescent="0.25">
      <c r="A21" s="58"/>
      <c r="B21" s="951"/>
      <c r="C21" s="669" t="s">
        <v>19</v>
      </c>
      <c r="D21" s="827">
        <v>0.45098039215686275</v>
      </c>
      <c r="E21" s="827">
        <v>0.15032679738562091</v>
      </c>
      <c r="F21" s="828">
        <v>0.39869281045751637</v>
      </c>
      <c r="G21" s="829">
        <v>0.27466150870406192</v>
      </c>
      <c r="H21" s="827">
        <v>0.14893617021276595</v>
      </c>
      <c r="I21" s="828">
        <v>0.57640232108317213</v>
      </c>
      <c r="J21" s="829">
        <v>0.34351145038167941</v>
      </c>
      <c r="K21" s="827">
        <v>0.16793893129770993</v>
      </c>
      <c r="L21" s="828">
        <v>0.48854961832061067</v>
      </c>
      <c r="M21" s="829">
        <v>0.14285714285714285</v>
      </c>
      <c r="N21" s="827">
        <v>0.14285714285714285</v>
      </c>
      <c r="O21" s="828">
        <v>0.7142857142857143</v>
      </c>
    </row>
    <row r="22" spans="1:15" x14ac:dyDescent="0.25">
      <c r="A22" s="58"/>
      <c r="B22" s="951"/>
      <c r="C22" s="670" t="s">
        <v>20</v>
      </c>
      <c r="D22" s="830">
        <v>0.27111426543647976</v>
      </c>
      <c r="E22" s="830">
        <v>9.2973740241305891E-2</v>
      </c>
      <c r="F22" s="831">
        <v>0.63591199432221435</v>
      </c>
      <c r="G22" s="832">
        <v>0.22527855153203344</v>
      </c>
      <c r="H22" s="830">
        <v>8.3217270194986079E-2</v>
      </c>
      <c r="I22" s="831">
        <v>0.6915041782729805</v>
      </c>
      <c r="J22" s="832">
        <v>0.19515885022692889</v>
      </c>
      <c r="K22" s="830">
        <v>0.1043872919818457</v>
      </c>
      <c r="L22" s="831">
        <v>0.70045385779122538</v>
      </c>
      <c r="M22" s="832">
        <v>0.16091954022988506</v>
      </c>
      <c r="N22" s="830">
        <v>6.8965517241379309E-2</v>
      </c>
      <c r="O22" s="831">
        <v>0.77011494252873558</v>
      </c>
    </row>
    <row r="23" spans="1:15" x14ac:dyDescent="0.25">
      <c r="A23" s="58"/>
      <c r="B23" s="951"/>
      <c r="C23" s="669" t="s">
        <v>21</v>
      </c>
      <c r="D23" s="827">
        <v>0.12613355317394889</v>
      </c>
      <c r="E23" s="827">
        <v>7.2547403132728769E-2</v>
      </c>
      <c r="F23" s="828">
        <v>0.8013190436933223</v>
      </c>
      <c r="G23" s="829">
        <v>0.10714285714285714</v>
      </c>
      <c r="H23" s="827">
        <v>9.0259740259740262E-2</v>
      </c>
      <c r="I23" s="828">
        <v>0.80259740259740264</v>
      </c>
      <c r="J23" s="829">
        <v>0.10204081632653061</v>
      </c>
      <c r="K23" s="827">
        <v>0.10612244897959183</v>
      </c>
      <c r="L23" s="828">
        <v>0.7918367346938775</v>
      </c>
      <c r="M23" s="829">
        <v>6.8965517241379309E-2</v>
      </c>
      <c r="N23" s="827">
        <v>0.10344827586206896</v>
      </c>
      <c r="O23" s="828">
        <v>0.82758620689655171</v>
      </c>
    </row>
    <row r="24" spans="1:15" x14ac:dyDescent="0.25">
      <c r="A24" s="58"/>
      <c r="B24" s="951"/>
      <c r="C24" s="670" t="s">
        <v>22</v>
      </c>
      <c r="D24" s="830">
        <v>7.6794657762938229E-2</v>
      </c>
      <c r="E24" s="830">
        <v>5.5091819699499167E-2</v>
      </c>
      <c r="F24" s="831">
        <v>0.86811352253756258</v>
      </c>
      <c r="G24" s="832">
        <v>8.2018927444794956E-2</v>
      </c>
      <c r="H24" s="830">
        <v>4.5215562565720298E-2</v>
      </c>
      <c r="I24" s="831">
        <v>0.87276550998948477</v>
      </c>
      <c r="J24" s="832">
        <v>0.10227272727272728</v>
      </c>
      <c r="K24" s="830">
        <v>5.6818181818181816E-2</v>
      </c>
      <c r="L24" s="831">
        <v>0.84090909090909094</v>
      </c>
      <c r="M24" s="832">
        <v>4.7619047619047616E-2</v>
      </c>
      <c r="N24" s="830">
        <v>0</v>
      </c>
      <c r="O24" s="831">
        <v>0.95238095238095233</v>
      </c>
    </row>
    <row r="25" spans="1:15" x14ac:dyDescent="0.25">
      <c r="A25" s="58"/>
      <c r="B25" s="951"/>
      <c r="C25" s="669" t="s">
        <v>23</v>
      </c>
      <c r="D25" s="827">
        <v>0.32941176470588235</v>
      </c>
      <c r="E25" s="827">
        <v>0.18823529411764706</v>
      </c>
      <c r="F25" s="828">
        <v>0.4823529411764706</v>
      </c>
      <c r="G25" s="829">
        <v>0.38858483189992182</v>
      </c>
      <c r="H25" s="827">
        <v>0.15793588741204065</v>
      </c>
      <c r="I25" s="828">
        <v>0.45347928068803756</v>
      </c>
      <c r="J25" s="829">
        <v>0.32</v>
      </c>
      <c r="K25" s="827">
        <v>0.12888888888888889</v>
      </c>
      <c r="L25" s="828">
        <v>0.55111111111111111</v>
      </c>
      <c r="M25" s="829">
        <v>0</v>
      </c>
      <c r="N25" s="827">
        <v>0</v>
      </c>
      <c r="O25" s="828">
        <v>1</v>
      </c>
    </row>
    <row r="26" spans="1:15" ht="15.75" thickBot="1" x14ac:dyDescent="0.3">
      <c r="A26" s="58"/>
      <c r="B26" s="949"/>
      <c r="C26" s="671" t="s">
        <v>24</v>
      </c>
      <c r="D26" s="833">
        <v>0.66666666666666663</v>
      </c>
      <c r="E26" s="833">
        <v>0</v>
      </c>
      <c r="F26" s="834">
        <v>0.33333333333333331</v>
      </c>
      <c r="G26" s="835">
        <v>0.4</v>
      </c>
      <c r="H26" s="833">
        <v>0.3</v>
      </c>
      <c r="I26" s="834">
        <v>0.3</v>
      </c>
      <c r="J26" s="835">
        <v>1</v>
      </c>
      <c r="K26" s="833">
        <v>0</v>
      </c>
      <c r="L26" s="834">
        <v>0</v>
      </c>
      <c r="M26" s="835" t="s">
        <v>114</v>
      </c>
      <c r="N26" s="833" t="s">
        <v>114</v>
      </c>
      <c r="O26" s="834" t="s">
        <v>114</v>
      </c>
    </row>
    <row r="27" spans="1:15" ht="15.75" thickBot="1" x14ac:dyDescent="0.3">
      <c r="A27" s="58"/>
      <c r="B27" s="952" t="s">
        <v>50</v>
      </c>
      <c r="C27" s="1012"/>
      <c r="D27" s="836">
        <v>0.20400453343407632</v>
      </c>
      <c r="E27" s="841">
        <v>9.2935398564412547E-2</v>
      </c>
      <c r="F27" s="842">
        <v>0.70306006800151111</v>
      </c>
      <c r="G27" s="843">
        <v>0.19693473961766644</v>
      </c>
      <c r="H27" s="841">
        <v>0.10398813447593935</v>
      </c>
      <c r="I27" s="842">
        <v>0.69907712590639415</v>
      </c>
      <c r="J27" s="843">
        <v>0.18416666666666667</v>
      </c>
      <c r="K27" s="841">
        <v>9.7500000000000003E-2</v>
      </c>
      <c r="L27" s="842">
        <v>0.71833333333333338</v>
      </c>
      <c r="M27" s="843">
        <v>0.112</v>
      </c>
      <c r="N27" s="841">
        <v>6.4000000000000001E-2</v>
      </c>
      <c r="O27" s="847">
        <v>0.82399999999999995</v>
      </c>
    </row>
    <row r="28" spans="1:15" ht="15.75" thickBot="1" x14ac:dyDescent="0.3">
      <c r="A28" s="58"/>
      <c r="B28" s="945" t="s">
        <v>51</v>
      </c>
      <c r="C28" s="946"/>
      <c r="D28" s="844">
        <v>0.19927416694160344</v>
      </c>
      <c r="E28" s="845">
        <v>9.0399208182118107E-2</v>
      </c>
      <c r="F28" s="823">
        <v>0.7103266248762784</v>
      </c>
      <c r="G28" s="844">
        <v>0.18549511854951187</v>
      </c>
      <c r="H28" s="845">
        <v>9.9023709902370985E-2</v>
      </c>
      <c r="I28" s="823">
        <v>0.71548117154811719</v>
      </c>
      <c r="J28" s="844">
        <v>0.17792302106027597</v>
      </c>
      <c r="K28" s="845">
        <v>9.9491648511256359E-2</v>
      </c>
      <c r="L28" s="823">
        <v>0.72258533042846773</v>
      </c>
      <c r="M28" s="844">
        <v>9.6045197740112997E-2</v>
      </c>
      <c r="N28" s="845">
        <v>4.519774011299435E-2</v>
      </c>
      <c r="O28" s="848">
        <v>0.85875706214689262</v>
      </c>
    </row>
    <row r="32" spans="1:15" ht="22.5" customHeight="1" thickBot="1" x14ac:dyDescent="0.3">
      <c r="D32" s="1021" t="s">
        <v>33</v>
      </c>
      <c r="E32" s="1022"/>
      <c r="F32" s="1022"/>
      <c r="G32" s="1022"/>
      <c r="H32" s="1022"/>
      <c r="I32" s="1022"/>
      <c r="J32" s="1022"/>
      <c r="K32" s="1022"/>
      <c r="L32" s="1022"/>
      <c r="M32" s="1022"/>
      <c r="N32" s="1022"/>
      <c r="O32" s="1023"/>
    </row>
    <row r="33" spans="1:15" ht="51" customHeight="1" thickBot="1" x14ac:dyDescent="0.3">
      <c r="D33" s="1013" t="s">
        <v>190</v>
      </c>
      <c r="E33" s="1014"/>
      <c r="F33" s="1016"/>
      <c r="G33" s="1013" t="s">
        <v>192</v>
      </c>
      <c r="H33" s="1014"/>
      <c r="I33" s="1016"/>
      <c r="J33" s="1013" t="s">
        <v>118</v>
      </c>
      <c r="K33" s="1014"/>
      <c r="L33" s="1016"/>
      <c r="M33" s="1013" t="s">
        <v>79</v>
      </c>
      <c r="N33" s="1014"/>
      <c r="O33" s="1015"/>
    </row>
    <row r="34" spans="1:15" ht="58.5" thickBot="1" x14ac:dyDescent="0.3">
      <c r="B34" s="2"/>
      <c r="C34" s="62"/>
      <c r="D34" s="676" t="s">
        <v>90</v>
      </c>
      <c r="E34" s="677" t="s">
        <v>91</v>
      </c>
      <c r="F34" s="684" t="s">
        <v>92</v>
      </c>
      <c r="G34" s="683" t="s">
        <v>90</v>
      </c>
      <c r="H34" s="677" t="s">
        <v>91</v>
      </c>
      <c r="I34" s="678" t="s">
        <v>92</v>
      </c>
      <c r="J34" s="683" t="s">
        <v>90</v>
      </c>
      <c r="K34" s="677" t="s">
        <v>91</v>
      </c>
      <c r="L34" s="678" t="s">
        <v>92</v>
      </c>
      <c r="M34" s="683" t="s">
        <v>90</v>
      </c>
      <c r="N34" s="677" t="s">
        <v>91</v>
      </c>
      <c r="O34" s="685" t="s">
        <v>92</v>
      </c>
    </row>
    <row r="35" spans="1:15" ht="15" customHeight="1" x14ac:dyDescent="0.25">
      <c r="B35" s="950" t="s">
        <v>175</v>
      </c>
      <c r="C35" s="668" t="s">
        <v>4</v>
      </c>
      <c r="D35" s="824" t="s">
        <v>114</v>
      </c>
      <c r="E35" s="824" t="s">
        <v>114</v>
      </c>
      <c r="F35" s="825" t="s">
        <v>114</v>
      </c>
      <c r="G35" s="826">
        <v>0</v>
      </c>
      <c r="H35" s="824">
        <v>0</v>
      </c>
      <c r="I35" s="825">
        <v>1</v>
      </c>
      <c r="J35" s="826">
        <v>1</v>
      </c>
      <c r="K35" s="824">
        <v>0</v>
      </c>
      <c r="L35" s="825">
        <v>0</v>
      </c>
      <c r="M35" s="826" t="s">
        <v>114</v>
      </c>
      <c r="N35" s="824" t="s">
        <v>114</v>
      </c>
      <c r="O35" s="825" t="s">
        <v>114</v>
      </c>
    </row>
    <row r="36" spans="1:15" x14ac:dyDescent="0.25">
      <c r="B36" s="948"/>
      <c r="C36" s="669" t="s">
        <v>5</v>
      </c>
      <c r="D36" s="827">
        <v>0.43333333333333335</v>
      </c>
      <c r="E36" s="827">
        <v>0.56666666666666665</v>
      </c>
      <c r="F36" s="828">
        <v>0</v>
      </c>
      <c r="G36" s="829">
        <v>0.98230088495575218</v>
      </c>
      <c r="H36" s="827">
        <v>8.8495575221238937E-3</v>
      </c>
      <c r="I36" s="828">
        <v>8.8495575221238937E-3</v>
      </c>
      <c r="J36" s="829" t="s">
        <v>114</v>
      </c>
      <c r="K36" s="827" t="s">
        <v>114</v>
      </c>
      <c r="L36" s="828" t="s">
        <v>114</v>
      </c>
      <c r="M36" s="829" t="s">
        <v>114</v>
      </c>
      <c r="N36" s="827" t="s">
        <v>114</v>
      </c>
      <c r="O36" s="828" t="s">
        <v>114</v>
      </c>
    </row>
    <row r="37" spans="1:15" x14ac:dyDescent="0.25">
      <c r="B37" s="948"/>
      <c r="C37" s="670" t="s">
        <v>6</v>
      </c>
      <c r="D37" s="830">
        <v>0</v>
      </c>
      <c r="E37" s="830">
        <v>1.7857142857142856E-2</v>
      </c>
      <c r="F37" s="831">
        <v>0.9821428571428571</v>
      </c>
      <c r="G37" s="832">
        <v>0.56024096385542166</v>
      </c>
      <c r="H37" s="830">
        <v>1.2048192771084338E-2</v>
      </c>
      <c r="I37" s="831">
        <v>0.42771084337349397</v>
      </c>
      <c r="J37" s="832">
        <v>0</v>
      </c>
      <c r="K37" s="830">
        <v>0</v>
      </c>
      <c r="L37" s="831">
        <v>1</v>
      </c>
      <c r="M37" s="832" t="s">
        <v>114</v>
      </c>
      <c r="N37" s="830" t="s">
        <v>114</v>
      </c>
      <c r="O37" s="831" t="s">
        <v>114</v>
      </c>
    </row>
    <row r="38" spans="1:15" x14ac:dyDescent="0.25">
      <c r="B38" s="948"/>
      <c r="C38" s="669" t="s">
        <v>43</v>
      </c>
      <c r="D38" s="827" t="s">
        <v>114</v>
      </c>
      <c r="E38" s="827" t="s">
        <v>114</v>
      </c>
      <c r="F38" s="828" t="s">
        <v>114</v>
      </c>
      <c r="G38" s="829" t="s">
        <v>114</v>
      </c>
      <c r="H38" s="827" t="s">
        <v>114</v>
      </c>
      <c r="I38" s="828" t="s">
        <v>114</v>
      </c>
      <c r="J38" s="829" t="s">
        <v>114</v>
      </c>
      <c r="K38" s="827" t="s">
        <v>114</v>
      </c>
      <c r="L38" s="828" t="s">
        <v>114</v>
      </c>
      <c r="M38" s="829" t="s">
        <v>114</v>
      </c>
      <c r="N38" s="827" t="s">
        <v>114</v>
      </c>
      <c r="O38" s="828" t="s">
        <v>114</v>
      </c>
    </row>
    <row r="39" spans="1:15" x14ac:dyDescent="0.25">
      <c r="B39" s="948"/>
      <c r="C39" s="670" t="s">
        <v>8</v>
      </c>
      <c r="D39" s="830" t="s">
        <v>114</v>
      </c>
      <c r="E39" s="830" t="s">
        <v>114</v>
      </c>
      <c r="F39" s="831" t="s">
        <v>114</v>
      </c>
      <c r="G39" s="832" t="s">
        <v>114</v>
      </c>
      <c r="H39" s="830" t="s">
        <v>114</v>
      </c>
      <c r="I39" s="831" t="s">
        <v>114</v>
      </c>
      <c r="J39" s="832" t="s">
        <v>114</v>
      </c>
      <c r="K39" s="830" t="s">
        <v>114</v>
      </c>
      <c r="L39" s="831" t="s">
        <v>114</v>
      </c>
      <c r="M39" s="832" t="s">
        <v>114</v>
      </c>
      <c r="N39" s="830" t="s">
        <v>114</v>
      </c>
      <c r="O39" s="831" t="s">
        <v>114</v>
      </c>
    </row>
    <row r="40" spans="1:15" x14ac:dyDescent="0.25">
      <c r="B40" s="948"/>
      <c r="C40" s="669" t="s">
        <v>9</v>
      </c>
      <c r="D40" s="827">
        <v>0.55568805151442879</v>
      </c>
      <c r="E40" s="827">
        <v>6.3677557834486045E-2</v>
      </c>
      <c r="F40" s="828">
        <v>0.38063439065108512</v>
      </c>
      <c r="G40" s="829">
        <v>0.54586097490625907</v>
      </c>
      <c r="H40" s="827">
        <v>5.6388808768387658E-2</v>
      </c>
      <c r="I40" s="828">
        <v>0.39775021632535335</v>
      </c>
      <c r="J40" s="829">
        <v>0.61054421768707479</v>
      </c>
      <c r="K40" s="827">
        <v>4.9319727891156462E-2</v>
      </c>
      <c r="L40" s="828">
        <v>0.3401360544217687</v>
      </c>
      <c r="M40" s="829">
        <v>0.7857142857142857</v>
      </c>
      <c r="N40" s="827">
        <v>0</v>
      </c>
      <c r="O40" s="828">
        <v>0.21428571428571427</v>
      </c>
    </row>
    <row r="41" spans="1:15" x14ac:dyDescent="0.25">
      <c r="B41" s="948"/>
      <c r="C41" s="670" t="s">
        <v>10</v>
      </c>
      <c r="D41" s="830" t="s">
        <v>114</v>
      </c>
      <c r="E41" s="830" t="s">
        <v>114</v>
      </c>
      <c r="F41" s="831" t="s">
        <v>114</v>
      </c>
      <c r="G41" s="832" t="s">
        <v>114</v>
      </c>
      <c r="H41" s="830" t="s">
        <v>114</v>
      </c>
      <c r="I41" s="831" t="s">
        <v>114</v>
      </c>
      <c r="J41" s="832">
        <v>0.5</v>
      </c>
      <c r="K41" s="830">
        <v>0.5</v>
      </c>
      <c r="L41" s="831">
        <v>0</v>
      </c>
      <c r="M41" s="832" t="s">
        <v>114</v>
      </c>
      <c r="N41" s="830" t="s">
        <v>114</v>
      </c>
      <c r="O41" s="831" t="s">
        <v>114</v>
      </c>
    </row>
    <row r="42" spans="1:15" x14ac:dyDescent="0.25">
      <c r="B42" s="948"/>
      <c r="C42" s="669" t="s">
        <v>11</v>
      </c>
      <c r="D42" s="827">
        <v>1</v>
      </c>
      <c r="E42" s="827">
        <v>0</v>
      </c>
      <c r="F42" s="828">
        <v>0</v>
      </c>
      <c r="G42" s="829" t="s">
        <v>114</v>
      </c>
      <c r="H42" s="827" t="s">
        <v>114</v>
      </c>
      <c r="I42" s="828" t="s">
        <v>114</v>
      </c>
      <c r="J42" s="829" t="s">
        <v>114</v>
      </c>
      <c r="K42" s="827" t="s">
        <v>114</v>
      </c>
      <c r="L42" s="828" t="s">
        <v>114</v>
      </c>
      <c r="M42" s="829" t="s">
        <v>114</v>
      </c>
      <c r="N42" s="827" t="s">
        <v>114</v>
      </c>
      <c r="O42" s="828" t="s">
        <v>114</v>
      </c>
    </row>
    <row r="43" spans="1:15" x14ac:dyDescent="0.25">
      <c r="B43" s="948"/>
      <c r="C43" s="670" t="s">
        <v>46</v>
      </c>
      <c r="D43" s="830">
        <v>0.72409808704583389</v>
      </c>
      <c r="E43" s="830">
        <v>0.11327941113536183</v>
      </c>
      <c r="F43" s="831">
        <v>0.1626225018188043</v>
      </c>
      <c r="G43" s="832">
        <v>0.72846349963745238</v>
      </c>
      <c r="H43" s="830">
        <v>8.270764624704699E-2</v>
      </c>
      <c r="I43" s="831">
        <v>0.18882885411550066</v>
      </c>
      <c r="J43" s="832">
        <v>0.69097222222222221</v>
      </c>
      <c r="K43" s="830">
        <v>0.10416666666666667</v>
      </c>
      <c r="L43" s="831">
        <v>0.2048611111111111</v>
      </c>
      <c r="M43" s="832">
        <v>0.21951219512195122</v>
      </c>
      <c r="N43" s="830">
        <v>0.11149825783972125</v>
      </c>
      <c r="O43" s="831">
        <v>0.66898954703832758</v>
      </c>
    </row>
    <row r="44" spans="1:15" x14ac:dyDescent="0.25">
      <c r="A44" s="58"/>
      <c r="B44" s="951"/>
      <c r="C44" s="669" t="s">
        <v>13</v>
      </c>
      <c r="D44" s="827">
        <v>0.6204518586628136</v>
      </c>
      <c r="E44" s="827">
        <v>0.12550899776697755</v>
      </c>
      <c r="F44" s="828">
        <v>0.25403914357020885</v>
      </c>
      <c r="G44" s="829">
        <v>0.66065317784644007</v>
      </c>
      <c r="H44" s="827">
        <v>8.7710555167945778E-2</v>
      </c>
      <c r="I44" s="828">
        <v>0.25163626698561414</v>
      </c>
      <c r="J44" s="829">
        <v>0.74671586715867155</v>
      </c>
      <c r="K44" s="827">
        <v>8.280442804428044E-2</v>
      </c>
      <c r="L44" s="828">
        <v>0.17047970479704797</v>
      </c>
      <c r="M44" s="829">
        <v>0.4576271186440678</v>
      </c>
      <c r="N44" s="827">
        <v>0</v>
      </c>
      <c r="O44" s="828">
        <v>0.5423728813559322</v>
      </c>
    </row>
    <row r="45" spans="1:15" ht="15.75" thickBot="1" x14ac:dyDescent="0.3">
      <c r="A45" s="58"/>
      <c r="B45" s="949"/>
      <c r="C45" s="671" t="s">
        <v>14</v>
      </c>
      <c r="D45" s="833" t="s">
        <v>114</v>
      </c>
      <c r="E45" s="833" t="s">
        <v>114</v>
      </c>
      <c r="F45" s="834" t="s">
        <v>114</v>
      </c>
      <c r="G45" s="835">
        <v>0</v>
      </c>
      <c r="H45" s="833">
        <v>0</v>
      </c>
      <c r="I45" s="834">
        <v>1</v>
      </c>
      <c r="J45" s="835" t="s">
        <v>114</v>
      </c>
      <c r="K45" s="833" t="s">
        <v>114</v>
      </c>
      <c r="L45" s="834" t="s">
        <v>114</v>
      </c>
      <c r="M45" s="835" t="s">
        <v>114</v>
      </c>
      <c r="N45" s="833" t="s">
        <v>114</v>
      </c>
      <c r="O45" s="834" t="s">
        <v>114</v>
      </c>
    </row>
    <row r="46" spans="1:15" ht="15" customHeight="1" thickBot="1" x14ac:dyDescent="0.3">
      <c r="A46" s="58"/>
      <c r="B46" s="952" t="s">
        <v>175</v>
      </c>
      <c r="C46" s="1012"/>
      <c r="D46" s="836">
        <v>0.66974488130217802</v>
      </c>
      <c r="E46" s="837">
        <v>0.1129378293922858</v>
      </c>
      <c r="F46" s="838">
        <v>0.21731728930553612</v>
      </c>
      <c r="G46" s="836">
        <v>0.68709802305396328</v>
      </c>
      <c r="H46" s="837">
        <v>8.2050129257052934E-2</v>
      </c>
      <c r="I46" s="838">
        <v>0.23085184768898381</v>
      </c>
      <c r="J46" s="836">
        <v>0.70608431361512913</v>
      </c>
      <c r="K46" s="837">
        <v>9.2305960488546182E-2</v>
      </c>
      <c r="L46" s="838">
        <v>0.20160972589632464</v>
      </c>
      <c r="M46" s="836">
        <v>0.33739837398373984</v>
      </c>
      <c r="N46" s="837">
        <v>6.5040650406504072E-2</v>
      </c>
      <c r="O46" s="839">
        <v>0.59756097560975607</v>
      </c>
    </row>
    <row r="47" spans="1:15" x14ac:dyDescent="0.25">
      <c r="A47" s="58"/>
      <c r="B47" s="947" t="s">
        <v>47</v>
      </c>
      <c r="C47" s="672" t="s">
        <v>16</v>
      </c>
      <c r="D47" s="824">
        <v>0.60287376586741892</v>
      </c>
      <c r="E47" s="824">
        <v>0.15876234132581099</v>
      </c>
      <c r="F47" s="825">
        <v>0.23836389280677009</v>
      </c>
      <c r="G47" s="840">
        <v>0.52895680565219716</v>
      </c>
      <c r="H47" s="824">
        <v>0.18797837606380133</v>
      </c>
      <c r="I47" s="825">
        <v>0.28306481828400148</v>
      </c>
      <c r="J47" s="840">
        <v>0.60557607942738401</v>
      </c>
      <c r="K47" s="824">
        <v>0.11804433156314939</v>
      </c>
      <c r="L47" s="825">
        <v>0.27637958900946663</v>
      </c>
      <c r="M47" s="840">
        <v>6.3725490196078427E-2</v>
      </c>
      <c r="N47" s="824">
        <v>2.2058823529411766E-2</v>
      </c>
      <c r="O47" s="825">
        <v>0.91421568627450978</v>
      </c>
    </row>
    <row r="48" spans="1:15" x14ac:dyDescent="0.25">
      <c r="A48" s="58"/>
      <c r="B48" s="951"/>
      <c r="C48" s="669" t="s">
        <v>17</v>
      </c>
      <c r="D48" s="827">
        <v>0.58242563887725174</v>
      </c>
      <c r="E48" s="827">
        <v>6.1374109761206538E-2</v>
      </c>
      <c r="F48" s="828">
        <v>0.35620025136154171</v>
      </c>
      <c r="G48" s="829">
        <v>0.47073804756384585</v>
      </c>
      <c r="H48" s="827">
        <v>0.10009835950398707</v>
      </c>
      <c r="I48" s="828">
        <v>0.42916359293216705</v>
      </c>
      <c r="J48" s="829">
        <v>0.61671902745526563</v>
      </c>
      <c r="K48" s="827">
        <v>8.3048763830077851E-2</v>
      </c>
      <c r="L48" s="828">
        <v>0.30023220871465645</v>
      </c>
      <c r="M48" s="829">
        <v>0</v>
      </c>
      <c r="N48" s="827">
        <v>0</v>
      </c>
      <c r="O48" s="828">
        <v>1</v>
      </c>
    </row>
    <row r="49" spans="1:15" x14ac:dyDescent="0.25">
      <c r="A49" s="58"/>
      <c r="B49" s="951"/>
      <c r="C49" s="670" t="s">
        <v>49</v>
      </c>
      <c r="D49" s="830">
        <v>0.49574181981174359</v>
      </c>
      <c r="E49" s="830">
        <v>0.18263857761840729</v>
      </c>
      <c r="F49" s="831">
        <v>0.32161960256984912</v>
      </c>
      <c r="G49" s="832">
        <v>0.55818125641613425</v>
      </c>
      <c r="H49" s="830">
        <v>0.13285758424446592</v>
      </c>
      <c r="I49" s="831">
        <v>0.30896115933939977</v>
      </c>
      <c r="J49" s="832">
        <v>0.55408712677435146</v>
      </c>
      <c r="K49" s="830">
        <v>0.15788328710501984</v>
      </c>
      <c r="L49" s="831">
        <v>0.28802958612062868</v>
      </c>
      <c r="M49" s="832" t="s">
        <v>114</v>
      </c>
      <c r="N49" s="830" t="s">
        <v>114</v>
      </c>
      <c r="O49" s="831" t="s">
        <v>114</v>
      </c>
    </row>
    <row r="50" spans="1:15" x14ac:dyDescent="0.25">
      <c r="A50" s="58"/>
      <c r="B50" s="951"/>
      <c r="C50" s="669" t="s">
        <v>19</v>
      </c>
      <c r="D50" s="827">
        <v>0.90001271294177476</v>
      </c>
      <c r="E50" s="827">
        <v>5.0978896516653951E-2</v>
      </c>
      <c r="F50" s="828">
        <v>4.9008390541571321E-2</v>
      </c>
      <c r="G50" s="829">
        <v>0.89418088338396817</v>
      </c>
      <c r="H50" s="827">
        <v>4.071044636597336E-2</v>
      </c>
      <c r="I50" s="828">
        <v>6.5108670250058426E-2</v>
      </c>
      <c r="J50" s="829">
        <v>0.87197231833910038</v>
      </c>
      <c r="K50" s="827">
        <v>6.245674740484429E-2</v>
      </c>
      <c r="L50" s="828">
        <v>6.5570934256055369E-2</v>
      </c>
      <c r="M50" s="829">
        <v>3.0303030303030304E-2</v>
      </c>
      <c r="N50" s="827">
        <v>0.21212121212121213</v>
      </c>
      <c r="O50" s="828">
        <v>0.75757575757575757</v>
      </c>
    </row>
    <row r="51" spans="1:15" x14ac:dyDescent="0.25">
      <c r="A51" s="58"/>
      <c r="B51" s="951"/>
      <c r="C51" s="670" t="s">
        <v>20</v>
      </c>
      <c r="D51" s="830">
        <v>0.72494166944431215</v>
      </c>
      <c r="E51" s="830">
        <v>6.6758725774963099E-2</v>
      </c>
      <c r="F51" s="831">
        <v>0.20829960478072473</v>
      </c>
      <c r="G51" s="832">
        <v>0.70532337219843078</v>
      </c>
      <c r="H51" s="830">
        <v>6.0220061892407237E-2</v>
      </c>
      <c r="I51" s="831">
        <v>0.23445656590916195</v>
      </c>
      <c r="J51" s="832">
        <v>0.64349553128103276</v>
      </c>
      <c r="K51" s="830">
        <v>8.0378526783106488E-2</v>
      </c>
      <c r="L51" s="831">
        <v>0.27612594193586076</v>
      </c>
      <c r="M51" s="832">
        <v>0.40360360360360359</v>
      </c>
      <c r="N51" s="830">
        <v>2.8828828828828829E-2</v>
      </c>
      <c r="O51" s="831">
        <v>0.56756756756756754</v>
      </c>
    </row>
    <row r="52" spans="1:15" x14ac:dyDescent="0.25">
      <c r="A52" s="58"/>
      <c r="B52" s="951"/>
      <c r="C52" s="669" t="s">
        <v>21</v>
      </c>
      <c r="D52" s="827">
        <v>0.76406792265741197</v>
      </c>
      <c r="E52" s="827">
        <v>7.0463559742191373E-2</v>
      </c>
      <c r="F52" s="828">
        <v>0.16546851760039663</v>
      </c>
      <c r="G52" s="829">
        <v>0.68325671852899572</v>
      </c>
      <c r="H52" s="827">
        <v>0.12482319660537482</v>
      </c>
      <c r="I52" s="828">
        <v>0.19192008486562942</v>
      </c>
      <c r="J52" s="829">
        <v>0.70285677683832948</v>
      </c>
      <c r="K52" s="827">
        <v>7.6031258006661537E-2</v>
      </c>
      <c r="L52" s="828">
        <v>0.22111196515500897</v>
      </c>
      <c r="M52" s="829">
        <v>0.16666666666666666</v>
      </c>
      <c r="N52" s="827">
        <v>0.10897435897435898</v>
      </c>
      <c r="O52" s="828">
        <v>0.72435897435897434</v>
      </c>
    </row>
    <row r="53" spans="1:15" x14ac:dyDescent="0.25">
      <c r="A53" s="58"/>
      <c r="B53" s="951"/>
      <c r="C53" s="670" t="s">
        <v>22</v>
      </c>
      <c r="D53" s="830">
        <v>0.24845635033722807</v>
      </c>
      <c r="E53" s="830">
        <v>3.3414078084924477E-2</v>
      </c>
      <c r="F53" s="831">
        <v>0.7181295715778474</v>
      </c>
      <c r="G53" s="832">
        <v>0.23326250944714588</v>
      </c>
      <c r="H53" s="830">
        <v>1.9478945342022332E-2</v>
      </c>
      <c r="I53" s="831">
        <v>0.74725854521083179</v>
      </c>
      <c r="J53" s="832">
        <v>0.26954771943273287</v>
      </c>
      <c r="K53" s="830">
        <v>3.2483710233806057E-2</v>
      </c>
      <c r="L53" s="831">
        <v>0.69796857033346105</v>
      </c>
      <c r="M53" s="832">
        <v>0.10256410256410256</v>
      </c>
      <c r="N53" s="830">
        <v>0</v>
      </c>
      <c r="O53" s="831">
        <v>0.89743589743589747</v>
      </c>
    </row>
    <row r="54" spans="1:15" x14ac:dyDescent="0.25">
      <c r="A54" s="58"/>
      <c r="B54" s="951"/>
      <c r="C54" s="669" t="s">
        <v>23</v>
      </c>
      <c r="D54" s="827">
        <v>0.6569263479256392</v>
      </c>
      <c r="E54" s="827">
        <v>0.14823093278089736</v>
      </c>
      <c r="F54" s="828">
        <v>0.19484271929346345</v>
      </c>
      <c r="G54" s="829">
        <v>0.81023262120126283</v>
      </c>
      <c r="H54" s="827">
        <v>9.3794185438416389E-2</v>
      </c>
      <c r="I54" s="828">
        <v>9.5973193360320744E-2</v>
      </c>
      <c r="J54" s="829">
        <v>0.71372488645985688</v>
      </c>
      <c r="K54" s="827">
        <v>0.1136171195442999</v>
      </c>
      <c r="L54" s="828">
        <v>0.17265799399584328</v>
      </c>
      <c r="M54" s="829">
        <v>0</v>
      </c>
      <c r="N54" s="827">
        <v>0</v>
      </c>
      <c r="O54" s="828">
        <v>1</v>
      </c>
    </row>
    <row r="55" spans="1:15" ht="15.75" thickBot="1" x14ac:dyDescent="0.3">
      <c r="A55" s="58"/>
      <c r="B55" s="949"/>
      <c r="C55" s="671" t="s">
        <v>24</v>
      </c>
      <c r="D55" s="833">
        <v>0.66666666666666663</v>
      </c>
      <c r="E55" s="833">
        <v>0</v>
      </c>
      <c r="F55" s="834">
        <v>0.33333333333333331</v>
      </c>
      <c r="G55" s="835">
        <v>0.4375</v>
      </c>
      <c r="H55" s="833">
        <v>0.25</v>
      </c>
      <c r="I55" s="834">
        <v>0.3125</v>
      </c>
      <c r="J55" s="835">
        <v>1</v>
      </c>
      <c r="K55" s="833">
        <v>0</v>
      </c>
      <c r="L55" s="834">
        <v>0</v>
      </c>
      <c r="M55" s="835" t="s">
        <v>114</v>
      </c>
      <c r="N55" s="833" t="s">
        <v>114</v>
      </c>
      <c r="O55" s="834" t="s">
        <v>114</v>
      </c>
    </row>
    <row r="56" spans="1:15" ht="15.75" thickBot="1" x14ac:dyDescent="0.3">
      <c r="A56" s="58"/>
      <c r="B56" s="952" t="s">
        <v>50</v>
      </c>
      <c r="C56" s="1012"/>
      <c r="D56" s="836">
        <v>0.6024511245759554</v>
      </c>
      <c r="E56" s="841">
        <v>9.8221464007686721E-2</v>
      </c>
      <c r="F56" s="842">
        <v>0.29932741141635782</v>
      </c>
      <c r="G56" s="843">
        <v>0.59427190195437185</v>
      </c>
      <c r="H56" s="841">
        <v>0.10216009515161592</v>
      </c>
      <c r="I56" s="842">
        <v>0.30356800289401226</v>
      </c>
      <c r="J56" s="843">
        <v>0.61264325112171703</v>
      </c>
      <c r="K56" s="841">
        <v>9.8072837777333222E-2</v>
      </c>
      <c r="L56" s="842">
        <v>0.28928391110094975</v>
      </c>
      <c r="M56" s="843">
        <v>0.25195043597980726</v>
      </c>
      <c r="N56" s="841">
        <v>2.9830197338228545E-2</v>
      </c>
      <c r="O56" s="847">
        <v>0.71821936668196418</v>
      </c>
    </row>
    <row r="57" spans="1:15" ht="15.75" thickBot="1" x14ac:dyDescent="0.3">
      <c r="A57" s="58"/>
      <c r="B57" s="945" t="s">
        <v>51</v>
      </c>
      <c r="C57" s="946"/>
      <c r="D57" s="844">
        <v>0.61213897477733348</v>
      </c>
      <c r="E57" s="845">
        <v>0.10034008466866084</v>
      </c>
      <c r="F57" s="823">
        <v>0.28752094055400562</v>
      </c>
      <c r="G57" s="844">
        <v>0.60611880588450928</v>
      </c>
      <c r="H57" s="845">
        <v>9.9593567204858069E-2</v>
      </c>
      <c r="I57" s="823">
        <v>0.29428762691063259</v>
      </c>
      <c r="J57" s="844">
        <v>0.62616913801531693</v>
      </c>
      <c r="K57" s="845">
        <v>9.7238064200749555E-2</v>
      </c>
      <c r="L57" s="823">
        <v>0.27659279778393353</v>
      </c>
      <c r="M57" s="844">
        <v>0.26769000374391616</v>
      </c>
      <c r="N57" s="845">
        <v>3.6315986521901912E-2</v>
      </c>
      <c r="O57" s="848">
        <v>0.69599400973418191</v>
      </c>
    </row>
    <row r="61" spans="1:15" ht="22.5" customHeight="1" thickBot="1" x14ac:dyDescent="0.3">
      <c r="D61" s="1021" t="s">
        <v>122</v>
      </c>
      <c r="E61" s="1022"/>
      <c r="F61" s="1022"/>
      <c r="G61" s="1022"/>
      <c r="H61" s="1022"/>
      <c r="I61" s="1022"/>
      <c r="J61" s="1022"/>
      <c r="K61" s="1022"/>
      <c r="L61" s="1022"/>
      <c r="M61" s="1022"/>
      <c r="N61" s="1022"/>
      <c r="O61" s="1023"/>
    </row>
    <row r="62" spans="1:15" ht="51" customHeight="1" thickBot="1" x14ac:dyDescent="0.3">
      <c r="D62" s="1013" t="s">
        <v>190</v>
      </c>
      <c r="E62" s="1014"/>
      <c r="F62" s="1016"/>
      <c r="G62" s="1013" t="s">
        <v>192</v>
      </c>
      <c r="H62" s="1014"/>
      <c r="I62" s="1016"/>
      <c r="J62" s="1013" t="s">
        <v>118</v>
      </c>
      <c r="K62" s="1014"/>
      <c r="L62" s="1016"/>
      <c r="M62" s="1013" t="s">
        <v>79</v>
      </c>
      <c r="N62" s="1014"/>
      <c r="O62" s="1015"/>
    </row>
    <row r="63" spans="1:15" ht="58.5" thickBot="1" x14ac:dyDescent="0.3">
      <c r="B63" s="2"/>
      <c r="C63" s="62"/>
      <c r="D63" s="676" t="s">
        <v>90</v>
      </c>
      <c r="E63" s="677" t="s">
        <v>91</v>
      </c>
      <c r="F63" s="684" t="s">
        <v>92</v>
      </c>
      <c r="G63" s="683" t="s">
        <v>90</v>
      </c>
      <c r="H63" s="677" t="s">
        <v>91</v>
      </c>
      <c r="I63" s="678" t="s">
        <v>92</v>
      </c>
      <c r="J63" s="683" t="s">
        <v>90</v>
      </c>
      <c r="K63" s="677" t="s">
        <v>91</v>
      </c>
      <c r="L63" s="678" t="s">
        <v>92</v>
      </c>
      <c r="M63" s="683" t="s">
        <v>90</v>
      </c>
      <c r="N63" s="677" t="s">
        <v>91</v>
      </c>
      <c r="O63" s="685" t="s">
        <v>92</v>
      </c>
    </row>
    <row r="64" spans="1:15" ht="15" customHeight="1" x14ac:dyDescent="0.25">
      <c r="B64" s="950" t="s">
        <v>175</v>
      </c>
      <c r="C64" s="668" t="s">
        <v>4</v>
      </c>
      <c r="D64" s="824" t="s">
        <v>114</v>
      </c>
      <c r="E64" s="824" t="s">
        <v>114</v>
      </c>
      <c r="F64" s="825" t="s">
        <v>114</v>
      </c>
      <c r="G64" s="826">
        <v>0</v>
      </c>
      <c r="H64" s="824">
        <v>0</v>
      </c>
      <c r="I64" s="825">
        <v>1</v>
      </c>
      <c r="J64" s="826">
        <v>1</v>
      </c>
      <c r="K64" s="824">
        <v>0</v>
      </c>
      <c r="L64" s="825">
        <v>0</v>
      </c>
      <c r="M64" s="826" t="s">
        <v>114</v>
      </c>
      <c r="N64" s="824" t="s">
        <v>114</v>
      </c>
      <c r="O64" s="825" t="s">
        <v>114</v>
      </c>
    </row>
    <row r="65" spans="1:15" x14ac:dyDescent="0.25">
      <c r="B65" s="948"/>
      <c r="C65" s="669" t="s">
        <v>5</v>
      </c>
      <c r="D65" s="827">
        <v>0.25793240019802871</v>
      </c>
      <c r="E65" s="827">
        <v>0.74206759980197123</v>
      </c>
      <c r="F65" s="828">
        <v>0</v>
      </c>
      <c r="G65" s="829">
        <v>0.96974975570378552</v>
      </c>
      <c r="H65" s="827">
        <v>1.2873348345158686E-2</v>
      </c>
      <c r="I65" s="828">
        <v>1.7376895951055786E-2</v>
      </c>
      <c r="J65" s="829" t="s">
        <v>114</v>
      </c>
      <c r="K65" s="827" t="s">
        <v>114</v>
      </c>
      <c r="L65" s="828" t="s">
        <v>114</v>
      </c>
      <c r="M65" s="829" t="s">
        <v>114</v>
      </c>
      <c r="N65" s="827" t="s">
        <v>114</v>
      </c>
      <c r="O65" s="828" t="s">
        <v>114</v>
      </c>
    </row>
    <row r="66" spans="1:15" x14ac:dyDescent="0.25">
      <c r="B66" s="948"/>
      <c r="C66" s="670" t="s">
        <v>6</v>
      </c>
      <c r="D66" s="830">
        <v>0</v>
      </c>
      <c r="E66" s="830">
        <v>2.8881620154499268E-2</v>
      </c>
      <c r="F66" s="831">
        <v>0.97111837984550076</v>
      </c>
      <c r="G66" s="832">
        <v>0.61639616516947238</v>
      </c>
      <c r="H66" s="830">
        <v>2.8278100702045745E-2</v>
      </c>
      <c r="I66" s="831">
        <v>0.3553257341284819</v>
      </c>
      <c r="J66" s="832">
        <v>0</v>
      </c>
      <c r="K66" s="830">
        <v>0</v>
      </c>
      <c r="L66" s="831">
        <v>1</v>
      </c>
      <c r="M66" s="832" t="s">
        <v>114</v>
      </c>
      <c r="N66" s="830" t="s">
        <v>114</v>
      </c>
      <c r="O66" s="831" t="s">
        <v>114</v>
      </c>
    </row>
    <row r="67" spans="1:15" x14ac:dyDescent="0.25">
      <c r="B67" s="948"/>
      <c r="C67" s="669" t="s">
        <v>43</v>
      </c>
      <c r="D67" s="827" t="s">
        <v>114</v>
      </c>
      <c r="E67" s="827" t="s">
        <v>114</v>
      </c>
      <c r="F67" s="828" t="s">
        <v>114</v>
      </c>
      <c r="G67" s="829" t="s">
        <v>114</v>
      </c>
      <c r="H67" s="827" t="s">
        <v>114</v>
      </c>
      <c r="I67" s="828" t="s">
        <v>114</v>
      </c>
      <c r="J67" s="829" t="s">
        <v>114</v>
      </c>
      <c r="K67" s="827" t="s">
        <v>114</v>
      </c>
      <c r="L67" s="828" t="s">
        <v>114</v>
      </c>
      <c r="M67" s="829" t="s">
        <v>114</v>
      </c>
      <c r="N67" s="827" t="s">
        <v>114</v>
      </c>
      <c r="O67" s="828" t="s">
        <v>114</v>
      </c>
    </row>
    <row r="68" spans="1:15" x14ac:dyDescent="0.25">
      <c r="B68" s="948"/>
      <c r="C68" s="670" t="s">
        <v>8</v>
      </c>
      <c r="D68" s="830" t="s">
        <v>114</v>
      </c>
      <c r="E68" s="830" t="s">
        <v>114</v>
      </c>
      <c r="F68" s="831" t="s">
        <v>114</v>
      </c>
      <c r="G68" s="832" t="s">
        <v>114</v>
      </c>
      <c r="H68" s="830" t="s">
        <v>114</v>
      </c>
      <c r="I68" s="831" t="s">
        <v>114</v>
      </c>
      <c r="J68" s="832" t="s">
        <v>114</v>
      </c>
      <c r="K68" s="830" t="s">
        <v>114</v>
      </c>
      <c r="L68" s="831" t="s">
        <v>114</v>
      </c>
      <c r="M68" s="832" t="s">
        <v>114</v>
      </c>
      <c r="N68" s="830" t="s">
        <v>114</v>
      </c>
      <c r="O68" s="831" t="s">
        <v>114</v>
      </c>
    </row>
    <row r="69" spans="1:15" x14ac:dyDescent="0.25">
      <c r="B69" s="948"/>
      <c r="C69" s="669" t="s">
        <v>9</v>
      </c>
      <c r="D69" s="827">
        <v>0.59313385652089512</v>
      </c>
      <c r="E69" s="827">
        <v>6.7006831017812407E-2</v>
      </c>
      <c r="F69" s="828">
        <v>0.33985931246129242</v>
      </c>
      <c r="G69" s="829">
        <v>0.58653229240596172</v>
      </c>
      <c r="H69" s="827">
        <v>5.5471965933286016E-2</v>
      </c>
      <c r="I69" s="828">
        <v>0.35799574166075232</v>
      </c>
      <c r="J69" s="829">
        <v>0.63771247943747378</v>
      </c>
      <c r="K69" s="827">
        <v>5.6994484404735028E-2</v>
      </c>
      <c r="L69" s="828">
        <v>0.30529303615779119</v>
      </c>
      <c r="M69" s="829">
        <v>0.80032733224222585</v>
      </c>
      <c r="N69" s="827">
        <v>0</v>
      </c>
      <c r="O69" s="828">
        <v>0.19967266775777415</v>
      </c>
    </row>
    <row r="70" spans="1:15" x14ac:dyDescent="0.25">
      <c r="B70" s="948"/>
      <c r="C70" s="670" t="s">
        <v>10</v>
      </c>
      <c r="D70" s="830" t="s">
        <v>114</v>
      </c>
      <c r="E70" s="830" t="s">
        <v>114</v>
      </c>
      <c r="F70" s="831" t="s">
        <v>114</v>
      </c>
      <c r="G70" s="832" t="s">
        <v>114</v>
      </c>
      <c r="H70" s="830" t="s">
        <v>114</v>
      </c>
      <c r="I70" s="831" t="s">
        <v>114</v>
      </c>
      <c r="J70" s="832">
        <v>0.8493758589097572</v>
      </c>
      <c r="K70" s="830">
        <v>0.15062414109024277</v>
      </c>
      <c r="L70" s="831">
        <v>0</v>
      </c>
      <c r="M70" s="832" t="s">
        <v>114</v>
      </c>
      <c r="N70" s="830" t="s">
        <v>114</v>
      </c>
      <c r="O70" s="831" t="s">
        <v>114</v>
      </c>
    </row>
    <row r="71" spans="1:15" x14ac:dyDescent="0.25">
      <c r="B71" s="948"/>
      <c r="C71" s="669" t="s">
        <v>11</v>
      </c>
      <c r="D71" s="827">
        <v>1</v>
      </c>
      <c r="E71" s="827">
        <v>0</v>
      </c>
      <c r="F71" s="828">
        <v>0</v>
      </c>
      <c r="G71" s="829" t="s">
        <v>114</v>
      </c>
      <c r="H71" s="827" t="s">
        <v>114</v>
      </c>
      <c r="I71" s="828" t="s">
        <v>114</v>
      </c>
      <c r="J71" s="829" t="s">
        <v>114</v>
      </c>
      <c r="K71" s="827" t="s">
        <v>114</v>
      </c>
      <c r="L71" s="828" t="s">
        <v>114</v>
      </c>
      <c r="M71" s="829" t="s">
        <v>114</v>
      </c>
      <c r="N71" s="827" t="s">
        <v>114</v>
      </c>
      <c r="O71" s="828" t="s">
        <v>114</v>
      </c>
    </row>
    <row r="72" spans="1:15" x14ac:dyDescent="0.25">
      <c r="B72" s="948"/>
      <c r="C72" s="670" t="s">
        <v>46</v>
      </c>
      <c r="D72" s="830">
        <v>0.71579093084790102</v>
      </c>
      <c r="E72" s="830">
        <v>0.10754753091925318</v>
      </c>
      <c r="F72" s="831">
        <v>0.17666153823284575</v>
      </c>
      <c r="G72" s="832">
        <v>0.75377004104545331</v>
      </c>
      <c r="H72" s="830">
        <v>7.2717328341251553E-2</v>
      </c>
      <c r="I72" s="831">
        <v>0.17351263061329514</v>
      </c>
      <c r="J72" s="832">
        <v>0.71328760278017533</v>
      </c>
      <c r="K72" s="830">
        <v>8.7611865715713444E-2</v>
      </c>
      <c r="L72" s="831">
        <v>0.19910053150411119</v>
      </c>
      <c r="M72" s="832">
        <v>0.15730769230769232</v>
      </c>
      <c r="N72" s="830">
        <v>8.5384615384615378E-2</v>
      </c>
      <c r="O72" s="831">
        <v>0.75730769230769235</v>
      </c>
    </row>
    <row r="73" spans="1:15" x14ac:dyDescent="0.25">
      <c r="A73" s="58"/>
      <c r="B73" s="951"/>
      <c r="C73" s="669" t="s">
        <v>13</v>
      </c>
      <c r="D73" s="827">
        <v>0.57580400902825468</v>
      </c>
      <c r="E73" s="827">
        <v>0.1072630921995969</v>
      </c>
      <c r="F73" s="828">
        <v>0.31693289877214842</v>
      </c>
      <c r="G73" s="829">
        <v>0.62575191176794864</v>
      </c>
      <c r="H73" s="827">
        <v>8.1249992746365352E-2</v>
      </c>
      <c r="I73" s="828">
        <v>0.29299809548568595</v>
      </c>
      <c r="J73" s="829">
        <v>0.71542498029617951</v>
      </c>
      <c r="K73" s="827">
        <v>7.5377483718422039E-2</v>
      </c>
      <c r="L73" s="828">
        <v>0.20919753598539842</v>
      </c>
      <c r="M73" s="829">
        <v>0.40536208655107098</v>
      </c>
      <c r="N73" s="827">
        <v>0</v>
      </c>
      <c r="O73" s="828">
        <v>0.59463791344892902</v>
      </c>
    </row>
    <row r="74" spans="1:15" ht="15.75" thickBot="1" x14ac:dyDescent="0.3">
      <c r="A74" s="58"/>
      <c r="B74" s="949"/>
      <c r="C74" s="671" t="s">
        <v>14</v>
      </c>
      <c r="D74" s="833" t="s">
        <v>114</v>
      </c>
      <c r="E74" s="833" t="s">
        <v>114</v>
      </c>
      <c r="F74" s="834" t="s">
        <v>114</v>
      </c>
      <c r="G74" s="835">
        <v>0</v>
      </c>
      <c r="H74" s="833">
        <v>0</v>
      </c>
      <c r="I74" s="834">
        <v>1</v>
      </c>
      <c r="J74" s="835" t="s">
        <v>114</v>
      </c>
      <c r="K74" s="833" t="s">
        <v>114</v>
      </c>
      <c r="L74" s="834" t="s">
        <v>114</v>
      </c>
      <c r="M74" s="835" t="s">
        <v>114</v>
      </c>
      <c r="N74" s="833" t="s">
        <v>114</v>
      </c>
      <c r="O74" s="834" t="s">
        <v>114</v>
      </c>
    </row>
    <row r="75" spans="1:15" ht="15" customHeight="1" thickBot="1" x14ac:dyDescent="0.3">
      <c r="A75" s="58"/>
      <c r="B75" s="952" t="s">
        <v>175</v>
      </c>
      <c r="C75" s="1012"/>
      <c r="D75" s="836">
        <v>0.65261071851193564</v>
      </c>
      <c r="E75" s="837">
        <v>0.11184541942106539</v>
      </c>
      <c r="F75" s="838">
        <v>0.23554386206699901</v>
      </c>
      <c r="G75" s="836">
        <v>0.71158219816825585</v>
      </c>
      <c r="H75" s="837">
        <v>7.1796236351975018E-2</v>
      </c>
      <c r="I75" s="838">
        <v>0.2166215654797691</v>
      </c>
      <c r="J75" s="836">
        <v>0.70174666188037316</v>
      </c>
      <c r="K75" s="837">
        <v>8.1035820521647567E-2</v>
      </c>
      <c r="L75" s="838">
        <v>0.21721751759797928</v>
      </c>
      <c r="M75" s="836">
        <v>0.36529680365296802</v>
      </c>
      <c r="N75" s="837">
        <v>2.2036926742108397E-2</v>
      </c>
      <c r="O75" s="839">
        <v>0.61266626960492354</v>
      </c>
    </row>
    <row r="76" spans="1:15" x14ac:dyDescent="0.25">
      <c r="A76" s="58"/>
      <c r="B76" s="947" t="s">
        <v>47</v>
      </c>
      <c r="C76" s="672" t="s">
        <v>16</v>
      </c>
      <c r="D76" s="824">
        <v>0.72071310283321199</v>
      </c>
      <c r="E76" s="824">
        <v>9.477078399972777E-2</v>
      </c>
      <c r="F76" s="825">
        <v>0.18451611316706024</v>
      </c>
      <c r="G76" s="840">
        <v>0.69612690962386692</v>
      </c>
      <c r="H76" s="824">
        <v>8.8610154188941859E-2</v>
      </c>
      <c r="I76" s="825">
        <v>0.21526293618719117</v>
      </c>
      <c r="J76" s="840">
        <v>0.71916329582682292</v>
      </c>
      <c r="K76" s="824">
        <v>6.0590613640443367E-2</v>
      </c>
      <c r="L76" s="825">
        <v>0.22024609053273367</v>
      </c>
      <c r="M76" s="840">
        <v>8.455918827508456E-2</v>
      </c>
      <c r="N76" s="824">
        <v>2.3855693348365276E-3</v>
      </c>
      <c r="O76" s="825">
        <v>0.91305524239007896</v>
      </c>
    </row>
    <row r="77" spans="1:15" x14ac:dyDescent="0.25">
      <c r="A77" s="58"/>
      <c r="B77" s="951"/>
      <c r="C77" s="669" t="s">
        <v>17</v>
      </c>
      <c r="D77" s="827">
        <v>0.72096645785870839</v>
      </c>
      <c r="E77" s="827">
        <v>6.4261108248508475E-2</v>
      </c>
      <c r="F77" s="828">
        <v>0.21477243389278311</v>
      </c>
      <c r="G77" s="829">
        <v>0.62821605882079157</v>
      </c>
      <c r="H77" s="827">
        <v>0.11274042885559153</v>
      </c>
      <c r="I77" s="828">
        <v>0.25904351232361683</v>
      </c>
      <c r="J77" s="829">
        <v>0.74275938296324195</v>
      </c>
      <c r="K77" s="827">
        <v>8.8878033194478512E-2</v>
      </c>
      <c r="L77" s="828">
        <v>0.16836258384227953</v>
      </c>
      <c r="M77" s="829">
        <v>0</v>
      </c>
      <c r="N77" s="827">
        <v>0</v>
      </c>
      <c r="O77" s="828">
        <v>1</v>
      </c>
    </row>
    <row r="78" spans="1:15" x14ac:dyDescent="0.25">
      <c r="A78" s="58"/>
      <c r="B78" s="951"/>
      <c r="C78" s="670" t="s">
        <v>49</v>
      </c>
      <c r="D78" s="830" t="s">
        <v>114</v>
      </c>
      <c r="E78" s="830" t="s">
        <v>114</v>
      </c>
      <c r="F78" s="831" t="s">
        <v>114</v>
      </c>
      <c r="G78" s="832" t="s">
        <v>114</v>
      </c>
      <c r="H78" s="830" t="s">
        <v>114</v>
      </c>
      <c r="I78" s="831" t="s">
        <v>114</v>
      </c>
      <c r="J78" s="832" t="s">
        <v>114</v>
      </c>
      <c r="K78" s="830" t="s">
        <v>114</v>
      </c>
      <c r="L78" s="831" t="s">
        <v>114</v>
      </c>
      <c r="M78" s="832" t="s">
        <v>114</v>
      </c>
      <c r="N78" s="830" t="s">
        <v>114</v>
      </c>
      <c r="O78" s="831" t="s">
        <v>114</v>
      </c>
    </row>
    <row r="79" spans="1:15" x14ac:dyDescent="0.25">
      <c r="A79" s="58"/>
      <c r="B79" s="951"/>
      <c r="C79" s="669" t="s">
        <v>19</v>
      </c>
      <c r="D79" s="827">
        <v>0.92416496950056237</v>
      </c>
      <c r="E79" s="827">
        <v>3.242821111259768E-2</v>
      </c>
      <c r="F79" s="828">
        <v>4.34068193868399E-2</v>
      </c>
      <c r="G79" s="829">
        <v>0.90599410277774806</v>
      </c>
      <c r="H79" s="827">
        <v>2.1442130201350589E-2</v>
      </c>
      <c r="I79" s="828">
        <v>7.2563767020901324E-2</v>
      </c>
      <c r="J79" s="829">
        <v>0.91008655859956655</v>
      </c>
      <c r="K79" s="827">
        <v>2.9484159170974421E-2</v>
      </c>
      <c r="L79" s="828">
        <v>6.042928222945898E-2</v>
      </c>
      <c r="M79" s="829">
        <v>5.5959709009513149E-3</v>
      </c>
      <c r="N79" s="827">
        <v>0.12796120126842006</v>
      </c>
      <c r="O79" s="828">
        <v>0.86644282783062865</v>
      </c>
    </row>
    <row r="80" spans="1:15" x14ac:dyDescent="0.25">
      <c r="A80" s="58"/>
      <c r="B80" s="951"/>
      <c r="C80" s="670" t="s">
        <v>20</v>
      </c>
      <c r="D80" s="830">
        <v>0.67861152098286104</v>
      </c>
      <c r="E80" s="830">
        <v>7.6672299049832401E-2</v>
      </c>
      <c r="F80" s="831">
        <v>0.24471617996730655</v>
      </c>
      <c r="G80" s="832">
        <v>0.66245844711702229</v>
      </c>
      <c r="H80" s="830">
        <v>6.7581869725918467E-2</v>
      </c>
      <c r="I80" s="831">
        <v>0.2699596831570592</v>
      </c>
      <c r="J80" s="832">
        <v>0.59442305968469067</v>
      </c>
      <c r="K80" s="830">
        <v>8.7162397108872219E-2</v>
      </c>
      <c r="L80" s="831">
        <v>0.31841454320643714</v>
      </c>
      <c r="M80" s="832">
        <v>0.38396365657766107</v>
      </c>
      <c r="N80" s="830">
        <v>4.0607990585780164E-2</v>
      </c>
      <c r="O80" s="831">
        <v>0.5754283528365588</v>
      </c>
    </row>
    <row r="81" spans="1:15" x14ac:dyDescent="0.25">
      <c r="A81" s="58"/>
      <c r="B81" s="951"/>
      <c r="C81" s="669" t="s">
        <v>21</v>
      </c>
      <c r="D81" s="827">
        <v>0.76145060769582262</v>
      </c>
      <c r="E81" s="827">
        <v>7.3067845292850375E-2</v>
      </c>
      <c r="F81" s="828">
        <v>0.16548154701132706</v>
      </c>
      <c r="G81" s="829">
        <v>0.67799324433533403</v>
      </c>
      <c r="H81" s="827">
        <v>0.13863017365413274</v>
      </c>
      <c r="I81" s="828">
        <v>0.18337658201053325</v>
      </c>
      <c r="J81" s="829">
        <v>0.68865401518415648</v>
      </c>
      <c r="K81" s="827">
        <v>8.8279127792279838E-2</v>
      </c>
      <c r="L81" s="828">
        <v>0.22306685702356363</v>
      </c>
      <c r="M81" s="829">
        <v>0.1348797991112643</v>
      </c>
      <c r="N81" s="827">
        <v>9.1653946995900987E-2</v>
      </c>
      <c r="O81" s="828">
        <v>0.77346625389283474</v>
      </c>
    </row>
    <row r="82" spans="1:15" x14ac:dyDescent="0.25">
      <c r="A82" s="58"/>
      <c r="B82" s="951"/>
      <c r="C82" s="670" t="s">
        <v>22</v>
      </c>
      <c r="D82" s="830">
        <v>0.26224138785050333</v>
      </c>
      <c r="E82" s="830">
        <v>3.2459832920025737E-2</v>
      </c>
      <c r="F82" s="831">
        <v>0.70529877922947093</v>
      </c>
      <c r="G82" s="832">
        <v>0.24126947859504852</v>
      </c>
      <c r="H82" s="830">
        <v>1.9002370239431406E-2</v>
      </c>
      <c r="I82" s="831">
        <v>0.73972815116552004</v>
      </c>
      <c r="J82" s="832">
        <v>0.27708943749252335</v>
      </c>
      <c r="K82" s="830">
        <v>3.1525359142139969E-2</v>
      </c>
      <c r="L82" s="831">
        <v>0.69138520336533671</v>
      </c>
      <c r="M82" s="832">
        <v>0.11240605492134968</v>
      </c>
      <c r="N82" s="830">
        <v>0</v>
      </c>
      <c r="O82" s="831">
        <v>0.8875939450786503</v>
      </c>
    </row>
    <row r="83" spans="1:15" x14ac:dyDescent="0.25">
      <c r="A83" s="58"/>
      <c r="B83" s="951"/>
      <c r="C83" s="669" t="s">
        <v>23</v>
      </c>
      <c r="D83" s="827">
        <v>0.63328266377940157</v>
      </c>
      <c r="E83" s="827">
        <v>0.16463531225674774</v>
      </c>
      <c r="F83" s="828">
        <v>0.20208202396385072</v>
      </c>
      <c r="G83" s="829">
        <v>0.81025511365374336</v>
      </c>
      <c r="H83" s="827">
        <v>9.5990039315752396E-2</v>
      </c>
      <c r="I83" s="828">
        <v>9.3754847030504226E-2</v>
      </c>
      <c r="J83" s="829">
        <v>0.71913314217456725</v>
      </c>
      <c r="K83" s="827">
        <v>0.10643420560432437</v>
      </c>
      <c r="L83" s="828">
        <v>0.17443265222110835</v>
      </c>
      <c r="M83" s="829">
        <v>0</v>
      </c>
      <c r="N83" s="827">
        <v>0</v>
      </c>
      <c r="O83" s="828">
        <v>1</v>
      </c>
    </row>
    <row r="84" spans="1:15" ht="15.75" thickBot="1" x14ac:dyDescent="0.3">
      <c r="A84" s="58"/>
      <c r="B84" s="949"/>
      <c r="C84" s="671" t="s">
        <v>24</v>
      </c>
      <c r="D84" s="833">
        <v>0.42980592151862868</v>
      </c>
      <c r="E84" s="833">
        <v>0</v>
      </c>
      <c r="F84" s="834">
        <v>0.57019407848137127</v>
      </c>
      <c r="G84" s="835">
        <v>0.49788180869652665</v>
      </c>
      <c r="H84" s="833">
        <v>8.0139285220430179E-2</v>
      </c>
      <c r="I84" s="834">
        <v>0.42197890608304317</v>
      </c>
      <c r="J84" s="835">
        <v>1</v>
      </c>
      <c r="K84" s="833">
        <v>0</v>
      </c>
      <c r="L84" s="834">
        <v>0</v>
      </c>
      <c r="M84" s="835" t="s">
        <v>114</v>
      </c>
      <c r="N84" s="833" t="s">
        <v>114</v>
      </c>
      <c r="O84" s="834" t="s">
        <v>114</v>
      </c>
    </row>
    <row r="85" spans="1:15" ht="15.75" thickBot="1" x14ac:dyDescent="0.3">
      <c r="A85" s="58"/>
      <c r="B85" s="952" t="s">
        <v>50</v>
      </c>
      <c r="C85" s="1012"/>
      <c r="D85" s="836">
        <v>0.60562852108866261</v>
      </c>
      <c r="E85" s="841">
        <v>6.700761327403737E-2</v>
      </c>
      <c r="F85" s="842">
        <v>0.32736386563730008</v>
      </c>
      <c r="G85" s="843">
        <v>0.55500290314845702</v>
      </c>
      <c r="H85" s="841">
        <v>8.403775604712363E-2</v>
      </c>
      <c r="I85" s="842">
        <v>0.36095934080441938</v>
      </c>
      <c r="J85" s="843">
        <v>0.59973051468273186</v>
      </c>
      <c r="K85" s="841">
        <v>7.2884367924790985E-2</v>
      </c>
      <c r="L85" s="842">
        <v>0.32738511739247711</v>
      </c>
      <c r="M85" s="843">
        <v>0.16694116075613619</v>
      </c>
      <c r="N85" s="841">
        <v>2.7791286007114016E-2</v>
      </c>
      <c r="O85" s="847">
        <v>0.80526755323674981</v>
      </c>
    </row>
    <row r="86" spans="1:15" ht="15.75" thickBot="1" x14ac:dyDescent="0.3">
      <c r="A86" s="58"/>
      <c r="B86" s="945" t="s">
        <v>51</v>
      </c>
      <c r="C86" s="946"/>
      <c r="D86" s="844">
        <v>0.63491426842577059</v>
      </c>
      <c r="E86" s="845">
        <v>9.4956681942367338E-2</v>
      </c>
      <c r="F86" s="823">
        <v>0.27012904963186202</v>
      </c>
      <c r="G86" s="844">
        <v>0.66074039754894598</v>
      </c>
      <c r="H86" s="845">
        <v>7.5771097163165935E-2</v>
      </c>
      <c r="I86" s="823">
        <v>0.26348850528788803</v>
      </c>
      <c r="J86" s="844">
        <v>0.66780821632355092</v>
      </c>
      <c r="K86" s="845">
        <v>7.8324018147544278E-2</v>
      </c>
      <c r="L86" s="823">
        <v>0.25386776552890478</v>
      </c>
      <c r="M86" s="844">
        <v>0.29013340497947687</v>
      </c>
      <c r="N86" s="845">
        <v>2.4217440455908183E-2</v>
      </c>
      <c r="O86" s="848">
        <v>0.68564915456461495</v>
      </c>
    </row>
  </sheetData>
  <mergeCells count="30">
    <mergeCell ref="M62:O62"/>
    <mergeCell ref="B75:C75"/>
    <mergeCell ref="D33:F33"/>
    <mergeCell ref="G33:I33"/>
    <mergeCell ref="J33:L33"/>
    <mergeCell ref="M33:O33"/>
    <mergeCell ref="D61:O61"/>
    <mergeCell ref="B76:B84"/>
    <mergeCell ref="B86:C86"/>
    <mergeCell ref="D4:F4"/>
    <mergeCell ref="G4:I4"/>
    <mergeCell ref="J4:L4"/>
    <mergeCell ref="B35:B45"/>
    <mergeCell ref="B46:C46"/>
    <mergeCell ref="B47:B55"/>
    <mergeCell ref="B85:C85"/>
    <mergeCell ref="B56:C56"/>
    <mergeCell ref="B57:C57"/>
    <mergeCell ref="B64:B74"/>
    <mergeCell ref="D62:F62"/>
    <mergeCell ref="G62:I62"/>
    <mergeCell ref="J62:L62"/>
    <mergeCell ref="D3:O3"/>
    <mergeCell ref="M4:O4"/>
    <mergeCell ref="D32:O32"/>
    <mergeCell ref="B17:C17"/>
    <mergeCell ref="B18:B26"/>
    <mergeCell ref="B28:C28"/>
    <mergeCell ref="B27:C27"/>
    <mergeCell ref="B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6760-6B56-40CF-83A2-E23EECDD4F65}">
  <dimension ref="A3:E27"/>
  <sheetViews>
    <sheetView workbookViewId="0"/>
  </sheetViews>
  <sheetFormatPr baseColWidth="10" defaultRowHeight="15" x14ac:dyDescent="0.25"/>
  <cols>
    <col min="1" max="1" width="37.7109375" bestFit="1" customWidth="1"/>
    <col min="2" max="2" width="35.7109375" bestFit="1" customWidth="1"/>
    <col min="3" max="3" width="49.42578125" bestFit="1" customWidth="1"/>
    <col min="4" max="4" width="49.7109375" bestFit="1" customWidth="1"/>
    <col min="5" max="5" width="48" bestFit="1" customWidth="1"/>
  </cols>
  <sheetData>
    <row r="3" spans="1:5" x14ac:dyDescent="0.25">
      <c r="C3" s="582" t="s">
        <v>149</v>
      </c>
    </row>
    <row r="4" spans="1:5" x14ac:dyDescent="0.25">
      <c r="A4" s="582" t="s">
        <v>74</v>
      </c>
      <c r="B4" s="582" t="s">
        <v>76</v>
      </c>
      <c r="C4" t="s">
        <v>148</v>
      </c>
      <c r="D4" t="s">
        <v>150</v>
      </c>
      <c r="E4" t="s">
        <v>151</v>
      </c>
    </row>
    <row r="5" spans="1:5" x14ac:dyDescent="0.25">
      <c r="A5">
        <v>1</v>
      </c>
      <c r="B5" t="s">
        <v>4</v>
      </c>
      <c r="C5">
        <v>0.25</v>
      </c>
      <c r="D5">
        <v>0.5625</v>
      </c>
      <c r="E5">
        <v>0.1875</v>
      </c>
    </row>
    <row r="6" spans="1:5" x14ac:dyDescent="0.25">
      <c r="A6">
        <v>2</v>
      </c>
      <c r="B6" t="s">
        <v>5</v>
      </c>
      <c r="C6">
        <v>0.2857142857142857</v>
      </c>
      <c r="D6">
        <v>0.7142857142857143</v>
      </c>
      <c r="E6">
        <v>0</v>
      </c>
    </row>
    <row r="7" spans="1:5" x14ac:dyDescent="0.25">
      <c r="A7">
        <v>3</v>
      </c>
      <c r="B7" t="s">
        <v>6</v>
      </c>
      <c r="C7">
        <v>0.38235294117647056</v>
      </c>
      <c r="D7">
        <v>0.48529411764705882</v>
      </c>
      <c r="E7">
        <v>0.10294117647058823</v>
      </c>
    </row>
    <row r="8" spans="1:5" x14ac:dyDescent="0.25">
      <c r="A8">
        <v>4</v>
      </c>
      <c r="B8" t="s">
        <v>7</v>
      </c>
      <c r="C8">
        <v>0</v>
      </c>
      <c r="D8">
        <v>0.5</v>
      </c>
      <c r="E8">
        <v>0.5</v>
      </c>
    </row>
    <row r="9" spans="1:5" x14ac:dyDescent="0.25">
      <c r="A9">
        <v>5</v>
      </c>
      <c r="B9" t="s">
        <v>8</v>
      </c>
      <c r="C9">
        <v>0</v>
      </c>
      <c r="D9">
        <v>1</v>
      </c>
      <c r="E9">
        <v>0</v>
      </c>
    </row>
    <row r="10" spans="1:5" x14ac:dyDescent="0.25">
      <c r="A10">
        <v>6</v>
      </c>
      <c r="B10" t="s">
        <v>9</v>
      </c>
      <c r="C10">
        <v>0.27555555555555555</v>
      </c>
      <c r="D10">
        <v>0.52444444444444449</v>
      </c>
      <c r="E10">
        <v>0.19555555555555557</v>
      </c>
    </row>
    <row r="11" spans="1:5" x14ac:dyDescent="0.25">
      <c r="A11">
        <v>7</v>
      </c>
      <c r="B11" t="s">
        <v>10</v>
      </c>
      <c r="C11">
        <v>0.14634146341463414</v>
      </c>
      <c r="D11">
        <v>0.63414634146341464</v>
      </c>
      <c r="E11">
        <v>0.14634146341463414</v>
      </c>
    </row>
    <row r="12" spans="1:5" x14ac:dyDescent="0.25">
      <c r="A12">
        <v>8</v>
      </c>
      <c r="B12" t="s">
        <v>11</v>
      </c>
      <c r="C12">
        <v>0.33333333333333331</v>
      </c>
      <c r="D12">
        <v>0.33333333333333331</v>
      </c>
      <c r="E12">
        <v>0</v>
      </c>
    </row>
    <row r="13" spans="1:5" x14ac:dyDescent="0.25">
      <c r="A13">
        <v>9</v>
      </c>
      <c r="B13" t="s">
        <v>12</v>
      </c>
      <c r="C13">
        <v>0.20045906656465187</v>
      </c>
      <c r="D13">
        <v>0.62050497322111708</v>
      </c>
      <c r="E13">
        <v>0.15378729915837797</v>
      </c>
    </row>
    <row r="14" spans="1:5" x14ac:dyDescent="0.25">
      <c r="A14">
        <v>10</v>
      </c>
      <c r="B14" t="s">
        <v>13</v>
      </c>
      <c r="C14">
        <v>0.27086614173228346</v>
      </c>
      <c r="D14">
        <v>0.5622047244094488</v>
      </c>
      <c r="E14">
        <v>0.15826771653543306</v>
      </c>
    </row>
    <row r="15" spans="1:5" x14ac:dyDescent="0.25">
      <c r="A15">
        <v>11</v>
      </c>
      <c r="B15" t="s">
        <v>14</v>
      </c>
      <c r="C15">
        <v>0.5</v>
      </c>
      <c r="D15">
        <v>0.5</v>
      </c>
      <c r="E15">
        <v>0</v>
      </c>
    </row>
    <row r="16" spans="1:5" x14ac:dyDescent="0.25">
      <c r="A16">
        <v>12</v>
      </c>
      <c r="B16" t="s">
        <v>1</v>
      </c>
      <c r="C16">
        <v>0.21724858251268278</v>
      </c>
      <c r="D16">
        <v>0.5974336019098776</v>
      </c>
      <c r="E16">
        <v>0.16323485526708445</v>
      </c>
    </row>
    <row r="17" spans="1:5" x14ac:dyDescent="0.25">
      <c r="A17">
        <v>13</v>
      </c>
      <c r="B17" t="s">
        <v>16</v>
      </c>
      <c r="C17">
        <v>0.19740048740861088</v>
      </c>
      <c r="D17">
        <v>0.58651502843216896</v>
      </c>
      <c r="E17">
        <v>0.20471161657189277</v>
      </c>
    </row>
    <row r="18" spans="1:5" x14ac:dyDescent="0.25">
      <c r="A18">
        <v>14</v>
      </c>
      <c r="B18" t="s">
        <v>17</v>
      </c>
      <c r="C18">
        <v>8.8265835929387332E-2</v>
      </c>
      <c r="D18">
        <v>0.7570093457943925</v>
      </c>
      <c r="E18">
        <v>0.1557632398753894</v>
      </c>
    </row>
    <row r="19" spans="1:5" x14ac:dyDescent="0.25">
      <c r="A19">
        <v>15</v>
      </c>
      <c r="B19" t="s">
        <v>18</v>
      </c>
      <c r="C19">
        <v>0.23151750972762647</v>
      </c>
      <c r="D19">
        <v>0.60505836575875482</v>
      </c>
      <c r="E19">
        <v>0.16147859922178989</v>
      </c>
    </row>
    <row r="20" spans="1:5" x14ac:dyDescent="0.25">
      <c r="B20" t="s">
        <v>19</v>
      </c>
      <c r="C20">
        <v>0.27865168539325841</v>
      </c>
      <c r="D20">
        <v>0.50786516853932584</v>
      </c>
      <c r="E20">
        <v>0.20898876404494382</v>
      </c>
    </row>
    <row r="21" spans="1:5" x14ac:dyDescent="0.25">
      <c r="A21">
        <v>16</v>
      </c>
      <c r="B21" t="s">
        <v>20</v>
      </c>
      <c r="C21">
        <v>0.23008190618019358</v>
      </c>
      <c r="D21">
        <v>0.55882352941176472</v>
      </c>
      <c r="E21">
        <v>0.191734921816828</v>
      </c>
    </row>
    <row r="22" spans="1:5" x14ac:dyDescent="0.25">
      <c r="A22">
        <v>17</v>
      </c>
      <c r="B22" t="s">
        <v>21</v>
      </c>
      <c r="C22">
        <v>0.22496371552975328</v>
      </c>
      <c r="D22">
        <v>0.49056603773584906</v>
      </c>
      <c r="E22">
        <v>0.27939042089985489</v>
      </c>
    </row>
    <row r="23" spans="1:5" x14ac:dyDescent="0.25">
      <c r="A23">
        <v>18</v>
      </c>
      <c r="B23" t="s">
        <v>22</v>
      </c>
      <c r="C23">
        <v>0.31610576923076922</v>
      </c>
      <c r="D23">
        <v>0.50480769230769229</v>
      </c>
      <c r="E23">
        <v>0.16586538461538461</v>
      </c>
    </row>
    <row r="24" spans="1:5" x14ac:dyDescent="0.25">
      <c r="A24">
        <v>19</v>
      </c>
      <c r="B24" t="s">
        <v>23</v>
      </c>
      <c r="C24">
        <v>0.13643659711075443</v>
      </c>
      <c r="D24">
        <v>0.69716425896201173</v>
      </c>
      <c r="E24">
        <v>0.16425896201177101</v>
      </c>
    </row>
    <row r="25" spans="1:5" x14ac:dyDescent="0.25">
      <c r="A25">
        <v>20</v>
      </c>
      <c r="B25" t="s">
        <v>24</v>
      </c>
      <c r="C25">
        <v>0.45454545454545453</v>
      </c>
      <c r="D25">
        <v>0.40909090909090912</v>
      </c>
      <c r="E25">
        <v>9.0909090909090912E-2</v>
      </c>
    </row>
    <row r="26" spans="1:5" x14ac:dyDescent="0.25">
      <c r="A26">
        <v>21</v>
      </c>
      <c r="B26" t="s">
        <v>2</v>
      </c>
      <c r="C26">
        <v>0.19020438225004604</v>
      </c>
      <c r="D26">
        <v>0.60412447063155961</v>
      </c>
      <c r="E26">
        <v>0.19167740747560302</v>
      </c>
    </row>
    <row r="27" spans="1:5" x14ac:dyDescent="0.25">
      <c r="A27">
        <v>22</v>
      </c>
      <c r="B27" t="s">
        <v>0</v>
      </c>
      <c r="C27">
        <v>0.19288501951365955</v>
      </c>
      <c r="D27">
        <v>0.60627439207445211</v>
      </c>
      <c r="E27">
        <v>0.18357850495346742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469F-C8E2-4F3C-B7D9-CD917C70423E}">
  <sheetPr>
    <tabColor theme="9" tint="0.59999389629810485"/>
  </sheetPr>
  <dimension ref="A3:D35"/>
  <sheetViews>
    <sheetView showGridLines="0" tabSelected="1" zoomScale="85" zoomScaleNormal="85" workbookViewId="0"/>
  </sheetViews>
  <sheetFormatPr baseColWidth="10" defaultRowHeight="15" x14ac:dyDescent="0.25"/>
  <cols>
    <col min="1" max="1" width="4.7109375" customWidth="1"/>
    <col min="2" max="2" width="15.28515625" bestFit="1" customWidth="1"/>
    <col min="3" max="3" width="21" bestFit="1" customWidth="1"/>
    <col min="4" max="4" width="19.42578125" bestFit="1" customWidth="1"/>
  </cols>
  <sheetData>
    <row r="3" spans="1:4" ht="15.75" thickBot="1" x14ac:dyDescent="0.3"/>
    <row r="4" spans="1:4" ht="31.5" customHeight="1" thickBot="1" x14ac:dyDescent="0.3">
      <c r="B4" s="2"/>
      <c r="C4" s="61"/>
      <c r="D4" s="861" t="s">
        <v>346</v>
      </c>
    </row>
    <row r="5" spans="1:4" ht="27.75" thickBot="1" x14ac:dyDescent="0.3">
      <c r="B5" s="2"/>
      <c r="C5" s="441"/>
      <c r="D5" s="783" t="s">
        <v>113</v>
      </c>
    </row>
    <row r="6" spans="1:4" ht="15.75" thickBot="1" x14ac:dyDescent="0.3">
      <c r="B6" s="2"/>
      <c r="C6" s="62"/>
      <c r="D6" s="776">
        <v>2024</v>
      </c>
    </row>
    <row r="7" spans="1:4" ht="15" customHeight="1" x14ac:dyDescent="0.25">
      <c r="B7" s="950" t="s">
        <v>175</v>
      </c>
      <c r="C7" s="431" t="s">
        <v>4</v>
      </c>
      <c r="D7" s="777">
        <v>3.8675116373203803E-5</v>
      </c>
    </row>
    <row r="8" spans="1:4" x14ac:dyDescent="0.25">
      <c r="B8" s="948"/>
      <c r="C8" s="432" t="s">
        <v>5</v>
      </c>
      <c r="D8" s="67">
        <v>4.4297713013560005E-4</v>
      </c>
    </row>
    <row r="9" spans="1:4" x14ac:dyDescent="0.25">
      <c r="B9" s="948"/>
      <c r="C9" s="433" t="s">
        <v>6</v>
      </c>
      <c r="D9" s="778">
        <v>8.1084927140255005E-4</v>
      </c>
    </row>
    <row r="10" spans="1:4" x14ac:dyDescent="0.25">
      <c r="B10" s="948"/>
      <c r="C10" s="432" t="s">
        <v>43</v>
      </c>
      <c r="D10" s="67">
        <v>0</v>
      </c>
    </row>
    <row r="11" spans="1:4" x14ac:dyDescent="0.25">
      <c r="B11" s="948"/>
      <c r="C11" s="433" t="s">
        <v>8</v>
      </c>
      <c r="D11" s="778">
        <v>0</v>
      </c>
    </row>
    <row r="12" spans="1:4" x14ac:dyDescent="0.25">
      <c r="B12" s="948"/>
      <c r="C12" s="432" t="s">
        <v>9</v>
      </c>
      <c r="D12" s="67">
        <v>7.6524741955069822E-2</v>
      </c>
    </row>
    <row r="13" spans="1:4" x14ac:dyDescent="0.25">
      <c r="B13" s="948"/>
      <c r="C13" s="433" t="s">
        <v>10</v>
      </c>
      <c r="D13" s="778">
        <v>1.0498886865007083E-5</v>
      </c>
    </row>
    <row r="14" spans="1:4" x14ac:dyDescent="0.25">
      <c r="B14" s="948"/>
      <c r="C14" s="432" t="s">
        <v>11</v>
      </c>
      <c r="D14" s="67">
        <v>2.8840315725561629E-5</v>
      </c>
    </row>
    <row r="15" spans="1:4" x14ac:dyDescent="0.25">
      <c r="B15" s="948"/>
      <c r="C15" s="433" t="s">
        <v>46</v>
      </c>
      <c r="D15" s="778">
        <v>0.46058407963974907</v>
      </c>
    </row>
    <row r="16" spans="1:4" x14ac:dyDescent="0.25">
      <c r="A16" s="58"/>
      <c r="B16" s="951"/>
      <c r="C16" s="432" t="s">
        <v>13</v>
      </c>
      <c r="D16" s="67">
        <v>0.30198953906091885</v>
      </c>
    </row>
    <row r="17" spans="1:4" ht="15.75" thickBot="1" x14ac:dyDescent="0.3">
      <c r="A17" s="58"/>
      <c r="B17" s="949"/>
      <c r="C17" s="434" t="s">
        <v>14</v>
      </c>
      <c r="D17" s="779">
        <v>6.7041084800647643E-6</v>
      </c>
    </row>
    <row r="18" spans="1:4" ht="15.75" thickBot="1" x14ac:dyDescent="0.3">
      <c r="A18" s="58"/>
      <c r="B18" s="952" t="s">
        <v>175</v>
      </c>
      <c r="C18" s="952"/>
      <c r="D18" s="780">
        <v>7.6403355044065424E-2</v>
      </c>
    </row>
    <row r="19" spans="1:4" ht="15" customHeight="1" x14ac:dyDescent="0.25">
      <c r="A19" s="58"/>
      <c r="B19" s="947" t="s">
        <v>47</v>
      </c>
      <c r="C19" s="435" t="s">
        <v>16</v>
      </c>
      <c r="D19" s="781">
        <v>0.84135723411252783</v>
      </c>
    </row>
    <row r="20" spans="1:4" x14ac:dyDescent="0.25">
      <c r="B20" s="948"/>
      <c r="C20" s="432" t="s">
        <v>17</v>
      </c>
      <c r="D20" s="67">
        <v>0.45006163352560208</v>
      </c>
    </row>
    <row r="21" spans="1:4" x14ac:dyDescent="0.25">
      <c r="B21" s="948"/>
      <c r="C21" s="433" t="s">
        <v>49</v>
      </c>
      <c r="D21" s="778">
        <v>0.92250610326856908</v>
      </c>
    </row>
    <row r="22" spans="1:4" x14ac:dyDescent="0.25">
      <c r="B22" s="948"/>
      <c r="C22" s="432" t="s">
        <v>19</v>
      </c>
      <c r="D22" s="67">
        <v>0.25766134132766644</v>
      </c>
    </row>
    <row r="23" spans="1:4" x14ac:dyDescent="0.25">
      <c r="B23" s="948"/>
      <c r="C23" s="433" t="s">
        <v>20</v>
      </c>
      <c r="D23" s="778">
        <v>0.76483527499494031</v>
      </c>
    </row>
    <row r="24" spans="1:4" x14ac:dyDescent="0.25">
      <c r="B24" s="948"/>
      <c r="C24" s="432" t="s">
        <v>21</v>
      </c>
      <c r="D24" s="67">
        <v>0.74994064334142874</v>
      </c>
    </row>
    <row r="25" spans="1:4" x14ac:dyDescent="0.25">
      <c r="B25" s="948"/>
      <c r="C25" s="433" t="s">
        <v>22</v>
      </c>
      <c r="D25" s="778">
        <v>0.87574867815219593</v>
      </c>
    </row>
    <row r="26" spans="1:4" x14ac:dyDescent="0.25">
      <c r="B26" s="948"/>
      <c r="C26" s="432" t="s">
        <v>23</v>
      </c>
      <c r="D26" s="67">
        <v>0.78929730191256831</v>
      </c>
    </row>
    <row r="27" spans="1:4" ht="15.75" thickBot="1" x14ac:dyDescent="0.3">
      <c r="A27" s="58"/>
      <c r="B27" s="949"/>
      <c r="C27" s="434" t="s">
        <v>24</v>
      </c>
      <c r="D27" s="779">
        <v>8.3105646630236794E-5</v>
      </c>
    </row>
    <row r="28" spans="1:4" ht="15.75" thickBot="1" x14ac:dyDescent="0.3">
      <c r="A28" s="58"/>
      <c r="B28" s="952" t="s">
        <v>50</v>
      </c>
      <c r="C28" s="952"/>
      <c r="D28" s="780">
        <v>0.62794347958690322</v>
      </c>
    </row>
    <row r="29" spans="1:4" ht="15.75" thickBot="1" x14ac:dyDescent="0.3">
      <c r="A29" s="58"/>
      <c r="B29" s="945" t="s">
        <v>51</v>
      </c>
      <c r="C29" s="946"/>
      <c r="D29" s="782">
        <v>0.32459641108834242</v>
      </c>
    </row>
    <row r="35" ht="15" customHeight="1" x14ac:dyDescent="0.25"/>
  </sheetData>
  <mergeCells count="5">
    <mergeCell ref="B29:C29"/>
    <mergeCell ref="B19:B27"/>
    <mergeCell ref="B7:B17"/>
    <mergeCell ref="B18:C18"/>
    <mergeCell ref="B28:C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3CAC-EFE6-43E3-8DB8-CC2A83F88351}">
  <sheetPr>
    <tabColor theme="9" tint="0.59999389629810485"/>
  </sheetPr>
  <dimension ref="A3:D37"/>
  <sheetViews>
    <sheetView showGridLines="0" zoomScale="85" zoomScaleNormal="85" workbookViewId="0"/>
  </sheetViews>
  <sheetFormatPr baseColWidth="10" defaultRowHeight="15" x14ac:dyDescent="0.25"/>
  <cols>
    <col min="2" max="2" width="15.85546875" bestFit="1" customWidth="1"/>
    <col min="3" max="3" width="21" bestFit="1" customWidth="1"/>
    <col min="4" max="4" width="19.42578125" bestFit="1" customWidth="1"/>
  </cols>
  <sheetData>
    <row r="3" spans="1:4" ht="15.75" thickBot="1" x14ac:dyDescent="0.3"/>
    <row r="4" spans="1:4" ht="33" customHeight="1" thickBot="1" x14ac:dyDescent="0.3">
      <c r="B4" s="2"/>
      <c r="C4" s="61"/>
      <c r="D4" s="861" t="s">
        <v>116</v>
      </c>
    </row>
    <row r="5" spans="1:4" ht="27.75" thickBot="1" x14ac:dyDescent="0.3">
      <c r="B5" s="2"/>
      <c r="C5" s="441"/>
      <c r="D5" s="783" t="s">
        <v>113</v>
      </c>
    </row>
    <row r="6" spans="1:4" ht="15.75" thickBot="1" x14ac:dyDescent="0.3">
      <c r="B6" s="2"/>
      <c r="C6" s="62"/>
      <c r="D6" s="776">
        <v>2024</v>
      </c>
    </row>
    <row r="7" spans="1:4" x14ac:dyDescent="0.25">
      <c r="B7" s="950" t="s">
        <v>175</v>
      </c>
      <c r="C7" s="431" t="s">
        <v>4</v>
      </c>
      <c r="D7" s="777">
        <v>1.3155231734466707E-4</v>
      </c>
    </row>
    <row r="8" spans="1:4" x14ac:dyDescent="0.25">
      <c r="B8" s="948"/>
      <c r="C8" s="432" t="s">
        <v>5</v>
      </c>
      <c r="D8" s="67">
        <v>1.1482999392835457E-3</v>
      </c>
    </row>
    <row r="9" spans="1:4" x14ac:dyDescent="0.25">
      <c r="B9" s="948"/>
      <c r="C9" s="433" t="s">
        <v>6</v>
      </c>
      <c r="D9" s="778">
        <v>1.7884790528233151E-3</v>
      </c>
    </row>
    <row r="10" spans="1:4" x14ac:dyDescent="0.25">
      <c r="B10" s="948"/>
      <c r="C10" s="432" t="s">
        <v>43</v>
      </c>
      <c r="D10" s="67">
        <v>0</v>
      </c>
    </row>
    <row r="11" spans="1:4" x14ac:dyDescent="0.25">
      <c r="B11" s="948"/>
      <c r="C11" s="433" t="s">
        <v>8</v>
      </c>
      <c r="D11" s="778">
        <v>0</v>
      </c>
    </row>
    <row r="12" spans="1:4" x14ac:dyDescent="0.25">
      <c r="B12" s="948"/>
      <c r="C12" s="432" t="s">
        <v>9</v>
      </c>
      <c r="D12" s="67">
        <v>0.29014850232746409</v>
      </c>
    </row>
    <row r="13" spans="1:4" x14ac:dyDescent="0.25">
      <c r="B13" s="948"/>
      <c r="C13" s="433" t="s">
        <v>10</v>
      </c>
      <c r="D13" s="778">
        <v>1.6444039668083384E-5</v>
      </c>
    </row>
    <row r="14" spans="1:4" x14ac:dyDescent="0.25">
      <c r="B14" s="948"/>
      <c r="C14" s="432" t="s">
        <v>11</v>
      </c>
      <c r="D14" s="67">
        <v>8.0828779599271402E-5</v>
      </c>
    </row>
    <row r="15" spans="1:4" x14ac:dyDescent="0.25">
      <c r="B15" s="948"/>
      <c r="C15" s="433" t="s">
        <v>46</v>
      </c>
      <c r="D15" s="778">
        <v>0.49873254401942924</v>
      </c>
    </row>
    <row r="16" spans="1:4" x14ac:dyDescent="0.25">
      <c r="A16" s="58"/>
      <c r="B16" s="951"/>
      <c r="C16" s="432" t="s">
        <v>13</v>
      </c>
      <c r="D16" s="67">
        <v>0.54908710281319573</v>
      </c>
    </row>
    <row r="17" spans="1:4" ht="15.75" thickBot="1" x14ac:dyDescent="0.3">
      <c r="A17" s="58"/>
      <c r="B17" s="949"/>
      <c r="C17" s="434" t="s">
        <v>14</v>
      </c>
      <c r="D17" s="779">
        <v>1.3408216960129529E-5</v>
      </c>
    </row>
    <row r="18" spans="1:4" ht="15.75" thickBot="1" x14ac:dyDescent="0.3">
      <c r="A18" s="58"/>
      <c r="B18" s="952" t="s">
        <v>175</v>
      </c>
      <c r="C18" s="952"/>
      <c r="D18" s="780">
        <v>0.12192246922779709</v>
      </c>
    </row>
    <row r="19" spans="1:4" x14ac:dyDescent="0.25">
      <c r="A19" s="58"/>
      <c r="B19" s="947" t="s">
        <v>47</v>
      </c>
      <c r="C19" s="435" t="s">
        <v>16</v>
      </c>
      <c r="D19" s="781">
        <v>0.89951350941105035</v>
      </c>
    </row>
    <row r="20" spans="1:4" x14ac:dyDescent="0.25">
      <c r="B20" s="948"/>
      <c r="C20" s="432" t="s">
        <v>17</v>
      </c>
      <c r="D20" s="67">
        <v>0.8660973234163124</v>
      </c>
    </row>
    <row r="21" spans="1:4" x14ac:dyDescent="0.25">
      <c r="B21" s="948"/>
      <c r="C21" s="433" t="s">
        <v>49</v>
      </c>
      <c r="D21" s="778">
        <v>0.92849676178911145</v>
      </c>
    </row>
    <row r="22" spans="1:4" x14ac:dyDescent="0.25">
      <c r="B22" s="948"/>
      <c r="C22" s="432" t="s">
        <v>19</v>
      </c>
      <c r="D22" s="67">
        <v>0.6064144403966808</v>
      </c>
    </row>
    <row r="23" spans="1:4" x14ac:dyDescent="0.25">
      <c r="B23" s="948"/>
      <c r="C23" s="433" t="s">
        <v>20</v>
      </c>
      <c r="D23" s="778">
        <v>0.78451616575591976</v>
      </c>
    </row>
    <row r="24" spans="1:4" x14ac:dyDescent="0.25">
      <c r="B24" s="948"/>
      <c r="C24" s="432" t="s">
        <v>21</v>
      </c>
      <c r="D24" s="67">
        <v>0.85732632564258238</v>
      </c>
    </row>
    <row r="25" spans="1:4" x14ac:dyDescent="0.25">
      <c r="B25" s="948"/>
      <c r="C25" s="433" t="s">
        <v>22</v>
      </c>
      <c r="D25" s="778">
        <v>0.9359638737097753</v>
      </c>
    </row>
    <row r="26" spans="1:4" x14ac:dyDescent="0.25">
      <c r="B26" s="948"/>
      <c r="C26" s="432" t="s">
        <v>23</v>
      </c>
      <c r="D26" s="67">
        <v>0.84732075996761791</v>
      </c>
    </row>
    <row r="27" spans="1:4" ht="15.75" thickBot="1" x14ac:dyDescent="0.3">
      <c r="A27" s="58"/>
      <c r="B27" s="949"/>
      <c r="C27" s="434" t="s">
        <v>24</v>
      </c>
      <c r="D27" s="779">
        <v>1.1346387370977534E-4</v>
      </c>
    </row>
    <row r="28" spans="1:4" ht="15.75" thickBot="1" x14ac:dyDescent="0.3">
      <c r="A28" s="58"/>
      <c r="B28" s="952" t="s">
        <v>50</v>
      </c>
      <c r="C28" s="952"/>
      <c r="D28" s="780">
        <v>0.74730695821808446</v>
      </c>
    </row>
    <row r="29" spans="1:4" ht="15.75" thickBot="1" x14ac:dyDescent="0.3">
      <c r="A29" s="58"/>
      <c r="B29" s="945" t="s">
        <v>51</v>
      </c>
      <c r="C29" s="946"/>
      <c r="D29" s="782">
        <v>0.40334548927342639</v>
      </c>
    </row>
    <row r="37" ht="15" customHeight="1" x14ac:dyDescent="0.25"/>
  </sheetData>
  <mergeCells count="5">
    <mergeCell ref="B28:C28"/>
    <mergeCell ref="B29:C29"/>
    <mergeCell ref="B7:B17"/>
    <mergeCell ref="B18:C18"/>
    <mergeCell ref="B19:B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D64A-C99A-4FA4-A7ED-A1BA229CDD27}">
  <sheetPr>
    <tabColor theme="9" tint="0.59999389629810485"/>
  </sheetPr>
  <dimension ref="A3:D35"/>
  <sheetViews>
    <sheetView showGridLines="0" zoomScale="85" zoomScaleNormal="85" workbookViewId="0"/>
  </sheetViews>
  <sheetFormatPr baseColWidth="10" defaultRowHeight="15" x14ac:dyDescent="0.25"/>
  <cols>
    <col min="2" max="2" width="15.28515625" bestFit="1" customWidth="1"/>
    <col min="3" max="3" width="21" bestFit="1" customWidth="1"/>
    <col min="4" max="4" width="19.42578125" bestFit="1" customWidth="1"/>
  </cols>
  <sheetData>
    <row r="3" spans="1:4" ht="15.75" thickBot="1" x14ac:dyDescent="0.3"/>
    <row r="4" spans="1:4" ht="32.25" customHeight="1" thickBot="1" x14ac:dyDescent="0.3">
      <c r="B4" s="2"/>
      <c r="C4" s="61"/>
      <c r="D4" s="861" t="s">
        <v>347</v>
      </c>
    </row>
    <row r="5" spans="1:4" ht="27.75" thickBot="1" x14ac:dyDescent="0.3">
      <c r="B5" s="2"/>
      <c r="C5" s="441"/>
      <c r="D5" s="783" t="s">
        <v>113</v>
      </c>
    </row>
    <row r="6" spans="1:4" ht="15.75" thickBot="1" x14ac:dyDescent="0.3">
      <c r="B6" s="2"/>
      <c r="C6" s="62"/>
      <c r="D6" s="776">
        <v>2024</v>
      </c>
    </row>
    <row r="7" spans="1:4" x14ac:dyDescent="0.25">
      <c r="B7" s="950" t="s">
        <v>175</v>
      </c>
      <c r="C7" s="431" t="s">
        <v>4</v>
      </c>
      <c r="D7" s="777">
        <v>0</v>
      </c>
    </row>
    <row r="8" spans="1:4" x14ac:dyDescent="0.25">
      <c r="B8" s="948"/>
      <c r="C8" s="432" t="s">
        <v>5</v>
      </c>
      <c r="D8" s="67">
        <v>1.5998785670916818E-4</v>
      </c>
    </row>
    <row r="9" spans="1:4" x14ac:dyDescent="0.25">
      <c r="B9" s="948"/>
      <c r="C9" s="433" t="s">
        <v>6</v>
      </c>
      <c r="D9" s="778">
        <v>6.1278081360048575E-4</v>
      </c>
    </row>
    <row r="10" spans="1:4" x14ac:dyDescent="0.25">
      <c r="B10" s="948"/>
      <c r="C10" s="432" t="s">
        <v>43</v>
      </c>
      <c r="D10" s="67">
        <v>0</v>
      </c>
    </row>
    <row r="11" spans="1:4" x14ac:dyDescent="0.25">
      <c r="B11" s="948"/>
      <c r="C11" s="433" t="s">
        <v>8</v>
      </c>
      <c r="D11" s="778">
        <v>0</v>
      </c>
    </row>
    <row r="12" spans="1:4" x14ac:dyDescent="0.25">
      <c r="B12" s="948"/>
      <c r="C12" s="432" t="s">
        <v>9</v>
      </c>
      <c r="D12" s="67">
        <v>9.5702792956891321E-3</v>
      </c>
    </row>
    <row r="13" spans="1:4" x14ac:dyDescent="0.25">
      <c r="B13" s="948"/>
      <c r="C13" s="433" t="s">
        <v>10</v>
      </c>
      <c r="D13" s="778">
        <v>0</v>
      </c>
    </row>
    <row r="14" spans="1:4" x14ac:dyDescent="0.25">
      <c r="B14" s="948"/>
      <c r="C14" s="432" t="s">
        <v>11</v>
      </c>
      <c r="D14" s="67">
        <v>2.0719489981785068E-5</v>
      </c>
    </row>
    <row r="15" spans="1:4" x14ac:dyDescent="0.25">
      <c r="B15" s="948"/>
      <c r="C15" s="433" t="s">
        <v>46</v>
      </c>
      <c r="D15" s="778">
        <v>0.6911859441408621</v>
      </c>
    </row>
    <row r="16" spans="1:4" x14ac:dyDescent="0.25">
      <c r="A16" s="58"/>
      <c r="B16" s="951"/>
      <c r="C16" s="432" t="s">
        <v>13</v>
      </c>
      <c r="D16" s="67">
        <v>0.39530335458409227</v>
      </c>
    </row>
    <row r="17" spans="1:4" ht="15.75" thickBot="1" x14ac:dyDescent="0.3">
      <c r="A17" s="58"/>
      <c r="B17" s="949"/>
      <c r="C17" s="434" t="s">
        <v>14</v>
      </c>
      <c r="D17" s="779">
        <v>0</v>
      </c>
    </row>
    <row r="18" spans="1:4" ht="15.75" thickBot="1" x14ac:dyDescent="0.3">
      <c r="A18" s="58"/>
      <c r="B18" s="952" t="s">
        <v>175</v>
      </c>
      <c r="C18" s="952"/>
      <c r="D18" s="780">
        <v>9.9713915107357706E-2</v>
      </c>
    </row>
    <row r="19" spans="1:4" x14ac:dyDescent="0.25">
      <c r="A19" s="58"/>
      <c r="B19" s="947" t="s">
        <v>47</v>
      </c>
      <c r="C19" s="435" t="s">
        <v>16</v>
      </c>
      <c r="D19" s="781">
        <v>0.83523254401942926</v>
      </c>
    </row>
    <row r="20" spans="1:4" x14ac:dyDescent="0.25">
      <c r="B20" s="948"/>
      <c r="C20" s="432" t="s">
        <v>17</v>
      </c>
      <c r="D20" s="67">
        <v>0.45479439890710377</v>
      </c>
    </row>
    <row r="21" spans="1:4" x14ac:dyDescent="0.25">
      <c r="B21" s="948"/>
      <c r="C21" s="433" t="s">
        <v>49</v>
      </c>
      <c r="D21" s="778">
        <v>0.91923611111111114</v>
      </c>
    </row>
    <row r="22" spans="1:4" x14ac:dyDescent="0.25">
      <c r="B22" s="948"/>
      <c r="C22" s="432" t="s">
        <v>19</v>
      </c>
      <c r="D22" s="67">
        <v>0.25444725258044931</v>
      </c>
    </row>
    <row r="23" spans="1:4" x14ac:dyDescent="0.25">
      <c r="B23" s="948"/>
      <c r="C23" s="433" t="s">
        <v>20</v>
      </c>
      <c r="D23" s="778">
        <v>0.7998171675774135</v>
      </c>
    </row>
    <row r="24" spans="1:4" x14ac:dyDescent="0.25">
      <c r="B24" s="948"/>
      <c r="C24" s="432" t="s">
        <v>21</v>
      </c>
      <c r="D24" s="67">
        <v>0.72749157559198552</v>
      </c>
    </row>
    <row r="25" spans="1:4" x14ac:dyDescent="0.25">
      <c r="B25" s="948"/>
      <c r="C25" s="433" t="s">
        <v>22</v>
      </c>
      <c r="D25" s="778">
        <v>0.86914382210078922</v>
      </c>
    </row>
    <row r="26" spans="1:4" x14ac:dyDescent="0.25">
      <c r="B26" s="948"/>
      <c r="C26" s="432" t="s">
        <v>23</v>
      </c>
      <c r="D26" s="67">
        <v>0.77261270491803269</v>
      </c>
    </row>
    <row r="27" spans="1:4" ht="15.75" thickBot="1" x14ac:dyDescent="0.3">
      <c r="A27" s="58"/>
      <c r="B27" s="949"/>
      <c r="C27" s="434" t="s">
        <v>24</v>
      </c>
      <c r="D27" s="779">
        <v>6.3828172434729811E-5</v>
      </c>
    </row>
    <row r="28" spans="1:4" ht="15.75" thickBot="1" x14ac:dyDescent="0.3">
      <c r="A28" s="58"/>
      <c r="B28" s="952" t="s">
        <v>50</v>
      </c>
      <c r="C28" s="952"/>
      <c r="D28" s="780">
        <v>0.62587104499763879</v>
      </c>
    </row>
    <row r="29" spans="1:4" ht="15.75" thickBot="1" x14ac:dyDescent="0.3">
      <c r="A29" s="58"/>
      <c r="B29" s="945" t="s">
        <v>51</v>
      </c>
      <c r="C29" s="946"/>
      <c r="D29" s="782">
        <v>0.3364846235579842</v>
      </c>
    </row>
    <row r="35" ht="15" customHeight="1" x14ac:dyDescent="0.25"/>
  </sheetData>
  <mergeCells count="5">
    <mergeCell ref="B28:C28"/>
    <mergeCell ref="B29:C29"/>
    <mergeCell ref="B7:B17"/>
    <mergeCell ref="B18:C18"/>
    <mergeCell ref="B19:B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DE39-3248-497F-B156-EE0D19C55BD8}">
  <sheetPr>
    <tabColor theme="9" tint="0.59999389629810485"/>
  </sheetPr>
  <dimension ref="A3:G35"/>
  <sheetViews>
    <sheetView showGridLines="0" zoomScale="85" zoomScaleNormal="85" workbookViewId="0"/>
  </sheetViews>
  <sheetFormatPr baseColWidth="10" defaultRowHeight="15" x14ac:dyDescent="0.25"/>
  <cols>
    <col min="2" max="2" width="15.28515625" bestFit="1" customWidth="1"/>
    <col min="3" max="3" width="21" bestFit="1" customWidth="1"/>
    <col min="4" max="4" width="19.42578125" bestFit="1" customWidth="1"/>
  </cols>
  <sheetData>
    <row r="3" spans="1:7" ht="15.75" thickBot="1" x14ac:dyDescent="0.3">
      <c r="C3" s="2"/>
      <c r="D3" s="2"/>
      <c r="E3" s="2"/>
      <c r="F3" s="2"/>
      <c r="G3" s="2"/>
    </row>
    <row r="4" spans="1:7" ht="32.25" customHeight="1" thickBot="1" x14ac:dyDescent="0.3">
      <c r="B4" s="2"/>
      <c r="C4" s="61"/>
      <c r="D4" s="861" t="s">
        <v>348</v>
      </c>
    </row>
    <row r="5" spans="1:7" ht="27.75" thickBot="1" x14ac:dyDescent="0.3">
      <c r="B5" s="2"/>
      <c r="C5" s="441"/>
      <c r="D5" s="783" t="s">
        <v>113</v>
      </c>
    </row>
    <row r="6" spans="1:7" ht="15.75" thickBot="1" x14ac:dyDescent="0.3">
      <c r="B6" s="2"/>
      <c r="C6" s="62"/>
      <c r="D6" s="776">
        <v>2024</v>
      </c>
    </row>
    <row r="7" spans="1:7" x14ac:dyDescent="0.25">
      <c r="B7" s="950" t="s">
        <v>175</v>
      </c>
      <c r="C7" s="431" t="s">
        <v>4</v>
      </c>
      <c r="D7" s="777">
        <v>1.7361111111111111E-5</v>
      </c>
    </row>
    <row r="8" spans="1:7" x14ac:dyDescent="0.25">
      <c r="B8" s="948"/>
      <c r="C8" s="432" t="s">
        <v>5</v>
      </c>
      <c r="D8" s="67">
        <v>2.6772161505768063E-4</v>
      </c>
    </row>
    <row r="9" spans="1:7" x14ac:dyDescent="0.25">
      <c r="B9" s="948"/>
      <c r="C9" s="433" t="s">
        <v>6</v>
      </c>
      <c r="D9" s="778">
        <v>3.2521250758955677E-4</v>
      </c>
    </row>
    <row r="10" spans="1:7" x14ac:dyDescent="0.25">
      <c r="B10" s="948"/>
      <c r="C10" s="432" t="s">
        <v>43</v>
      </c>
      <c r="D10" s="67">
        <v>0</v>
      </c>
    </row>
    <row r="11" spans="1:7" x14ac:dyDescent="0.25">
      <c r="B11" s="948"/>
      <c r="C11" s="433" t="s">
        <v>8</v>
      </c>
      <c r="D11" s="778">
        <v>0</v>
      </c>
    </row>
    <row r="12" spans="1:7" x14ac:dyDescent="0.25">
      <c r="B12" s="948"/>
      <c r="C12" s="432" t="s">
        <v>9</v>
      </c>
      <c r="D12" s="67">
        <v>0</v>
      </c>
    </row>
    <row r="13" spans="1:7" x14ac:dyDescent="0.25">
      <c r="B13" s="948"/>
      <c r="C13" s="433" t="s">
        <v>10</v>
      </c>
      <c r="D13" s="778">
        <v>1.9163630843958708E-5</v>
      </c>
    </row>
    <row r="14" spans="1:7" x14ac:dyDescent="0.25">
      <c r="B14" s="948"/>
      <c r="C14" s="432" t="s">
        <v>11</v>
      </c>
      <c r="D14" s="67">
        <v>0</v>
      </c>
    </row>
    <row r="15" spans="1:7" x14ac:dyDescent="0.25">
      <c r="B15" s="948"/>
      <c r="C15" s="433" t="s">
        <v>46</v>
      </c>
      <c r="D15" s="778">
        <v>0.14372040072859746</v>
      </c>
    </row>
    <row r="16" spans="1:7" x14ac:dyDescent="0.25">
      <c r="A16" s="58"/>
      <c r="B16" s="951"/>
      <c r="C16" s="432" t="s">
        <v>13</v>
      </c>
      <c r="D16" s="67">
        <v>2.4096842744383729E-5</v>
      </c>
    </row>
    <row r="17" spans="1:4" ht="15.75" thickBot="1" x14ac:dyDescent="0.3">
      <c r="A17" s="58"/>
      <c r="B17" s="949"/>
      <c r="C17" s="434" t="s">
        <v>14</v>
      </c>
      <c r="D17" s="779">
        <v>1.0056162720097147E-5</v>
      </c>
    </row>
    <row r="18" spans="1:4" ht="15.75" thickBot="1" x14ac:dyDescent="0.3">
      <c r="A18" s="58"/>
      <c r="B18" s="952" t="s">
        <v>175</v>
      </c>
      <c r="C18" s="952"/>
      <c r="D18" s="780">
        <v>1.3125819327151294E-2</v>
      </c>
    </row>
    <row r="19" spans="1:4" x14ac:dyDescent="0.25">
      <c r="A19" s="58"/>
      <c r="B19" s="947" t="s">
        <v>47</v>
      </c>
      <c r="C19" s="435" t="s">
        <v>16</v>
      </c>
      <c r="D19" s="781">
        <v>0.80539589025500913</v>
      </c>
    </row>
    <row r="20" spans="1:4" x14ac:dyDescent="0.25">
      <c r="B20" s="948"/>
      <c r="C20" s="432" t="s">
        <v>17</v>
      </c>
      <c r="D20" s="67">
        <v>0.13211890938069215</v>
      </c>
    </row>
    <row r="21" spans="1:4" x14ac:dyDescent="0.25">
      <c r="B21" s="948"/>
      <c r="C21" s="433" t="s">
        <v>49</v>
      </c>
      <c r="D21" s="778">
        <v>0.92210059957498491</v>
      </c>
    </row>
    <row r="22" spans="1:4" x14ac:dyDescent="0.25">
      <c r="B22" s="948"/>
      <c r="C22" s="432" t="s">
        <v>19</v>
      </c>
      <c r="D22" s="67">
        <v>1.1412795992714026E-4</v>
      </c>
    </row>
    <row r="23" spans="1:4" x14ac:dyDescent="0.25">
      <c r="B23" s="948"/>
      <c r="C23" s="433" t="s">
        <v>20</v>
      </c>
      <c r="D23" s="778">
        <v>0.70634724119611403</v>
      </c>
    </row>
    <row r="24" spans="1:4" x14ac:dyDescent="0.25">
      <c r="B24" s="948"/>
      <c r="C24" s="432" t="s">
        <v>21</v>
      </c>
      <c r="D24" s="67">
        <v>0.69746271630236789</v>
      </c>
    </row>
    <row r="25" spans="1:4" x14ac:dyDescent="0.25">
      <c r="B25" s="948"/>
      <c r="C25" s="433" t="s">
        <v>22</v>
      </c>
      <c r="D25" s="778">
        <v>0.83884335154826961</v>
      </c>
    </row>
    <row r="26" spans="1:4" x14ac:dyDescent="0.25">
      <c r="B26" s="948"/>
      <c r="C26" s="432" t="s">
        <v>23</v>
      </c>
      <c r="D26" s="67">
        <v>0.76663545461445048</v>
      </c>
    </row>
    <row r="27" spans="1:4" ht="15.75" thickBot="1" x14ac:dyDescent="0.3">
      <c r="A27" s="58"/>
      <c r="B27" s="949"/>
      <c r="C27" s="434" t="s">
        <v>24</v>
      </c>
      <c r="D27" s="779">
        <v>8.4433819064966604E-5</v>
      </c>
    </row>
    <row r="28" spans="1:4" ht="15.75" thickBot="1" x14ac:dyDescent="0.3">
      <c r="A28" s="58"/>
      <c r="B28" s="952" t="s">
        <v>50</v>
      </c>
      <c r="C28" s="952"/>
      <c r="D28" s="780">
        <v>0.54101141385009788</v>
      </c>
    </row>
    <row r="29" spans="1:4" ht="15.75" thickBot="1" x14ac:dyDescent="0.3">
      <c r="A29" s="58"/>
      <c r="B29" s="945" t="s">
        <v>51</v>
      </c>
      <c r="C29" s="946"/>
      <c r="D29" s="782">
        <v>0.25067433686247725</v>
      </c>
    </row>
    <row r="35" ht="15" customHeight="1" x14ac:dyDescent="0.25"/>
  </sheetData>
  <mergeCells count="5">
    <mergeCell ref="B7:B17"/>
    <mergeCell ref="B18:C18"/>
    <mergeCell ref="B19:B27"/>
    <mergeCell ref="B28:C28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7B15-985E-48D4-84CD-359275303C3E}">
  <sheetPr>
    <tabColor theme="9" tint="0.59999389629810485"/>
  </sheetPr>
  <dimension ref="A3:U40"/>
  <sheetViews>
    <sheetView showGridLines="0" zoomScale="85" zoomScaleNormal="85" workbookViewId="0">
      <selection activeCell="E7" sqref="E7:G7"/>
    </sheetView>
  </sheetViews>
  <sheetFormatPr baseColWidth="10" defaultColWidth="11.42578125" defaultRowHeight="13.5" x14ac:dyDescent="0.25"/>
  <cols>
    <col min="1" max="1" width="11.42578125" style="2"/>
    <col min="2" max="2" width="4.140625" style="2" customWidth="1"/>
    <col min="3" max="3" width="17.85546875" style="2" bestFit="1" customWidth="1"/>
    <col min="4" max="4" width="22.5703125" style="2" customWidth="1"/>
    <col min="5" max="16384" width="11.42578125" style="2"/>
  </cols>
  <sheetData>
    <row r="3" spans="1:21" x14ac:dyDescent="0.25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</row>
    <row r="4" spans="1:21" ht="14.25" thickBot="1" x14ac:dyDescent="0.3"/>
    <row r="5" spans="1:21" ht="32.450000000000003" customHeight="1" thickBot="1" x14ac:dyDescent="0.3">
      <c r="C5" s="636"/>
      <c r="D5" s="637"/>
      <c r="E5" s="953" t="s">
        <v>349</v>
      </c>
      <c r="F5" s="953"/>
      <c r="G5" s="954"/>
    </row>
    <row r="6" spans="1:21" ht="60.75" customHeight="1" thickBot="1" x14ac:dyDescent="0.3">
      <c r="C6" s="636"/>
      <c r="D6" s="637"/>
      <c r="E6" s="871" t="s">
        <v>337</v>
      </c>
      <c r="F6" s="864" t="s">
        <v>338</v>
      </c>
      <c r="G6" s="863" t="s">
        <v>339</v>
      </c>
    </row>
    <row r="7" spans="1:21" ht="15" customHeight="1" thickBot="1" x14ac:dyDescent="0.3">
      <c r="C7" s="636"/>
      <c r="D7" s="638"/>
      <c r="E7" s="955">
        <v>2024</v>
      </c>
      <c r="F7" s="956"/>
      <c r="G7" s="957"/>
    </row>
    <row r="8" spans="1:21" ht="13.5" customHeight="1" x14ac:dyDescent="0.25">
      <c r="B8"/>
      <c r="C8" s="950" t="s">
        <v>175</v>
      </c>
      <c r="D8" s="431" t="s">
        <v>4</v>
      </c>
      <c r="E8" s="3">
        <v>3.4000000000000002E-2</v>
      </c>
      <c r="F8" s="446">
        <v>0</v>
      </c>
      <c r="G8" s="777">
        <v>3.4000000000000002E-2</v>
      </c>
    </row>
    <row r="9" spans="1:21" ht="15" x14ac:dyDescent="0.25">
      <c r="B9"/>
      <c r="C9" s="948"/>
      <c r="D9" s="432" t="s">
        <v>5</v>
      </c>
      <c r="E9" s="9">
        <v>3.1E-2</v>
      </c>
      <c r="F9" s="74">
        <v>0</v>
      </c>
      <c r="G9" s="67">
        <v>3.1E-2</v>
      </c>
    </row>
    <row r="10" spans="1:21" ht="15" x14ac:dyDescent="0.25">
      <c r="B10"/>
      <c r="C10" s="948"/>
      <c r="D10" s="433" t="s">
        <v>6</v>
      </c>
      <c r="E10" s="9">
        <v>2.5000000000000001E-2</v>
      </c>
      <c r="F10" s="423">
        <v>0</v>
      </c>
      <c r="G10" s="778">
        <v>2.5000000000000001E-2</v>
      </c>
    </row>
    <row r="11" spans="1:21" ht="15" x14ac:dyDescent="0.25">
      <c r="B11"/>
      <c r="C11" s="948"/>
      <c r="D11" s="432" t="s">
        <v>43</v>
      </c>
      <c r="E11" s="9">
        <v>2E-3</v>
      </c>
      <c r="F11" s="74">
        <v>0</v>
      </c>
      <c r="G11" s="67">
        <v>2E-3</v>
      </c>
    </row>
    <row r="12" spans="1:21" ht="15" x14ac:dyDescent="0.25">
      <c r="B12"/>
      <c r="C12" s="948"/>
      <c r="D12" s="433" t="s">
        <v>8</v>
      </c>
      <c r="E12" s="9">
        <v>0</v>
      </c>
      <c r="F12" s="423">
        <v>0</v>
      </c>
      <c r="G12" s="778">
        <v>0</v>
      </c>
    </row>
    <row r="13" spans="1:21" ht="15" x14ac:dyDescent="0.25">
      <c r="B13"/>
      <c r="C13" s="948"/>
      <c r="D13" s="432" t="s">
        <v>9</v>
      </c>
      <c r="E13" s="9">
        <v>8.0000000000000002E-3</v>
      </c>
      <c r="F13" s="74">
        <v>0</v>
      </c>
      <c r="G13" s="67">
        <v>8.0000000000000002E-3</v>
      </c>
    </row>
    <row r="14" spans="1:21" ht="15" x14ac:dyDescent="0.25">
      <c r="B14"/>
      <c r="C14" s="948"/>
      <c r="D14" s="433" t="s">
        <v>10</v>
      </c>
      <c r="E14" s="9">
        <v>0.30399999999999999</v>
      </c>
      <c r="F14" s="423">
        <v>0</v>
      </c>
      <c r="G14" s="778">
        <v>0.30399999999999999</v>
      </c>
    </row>
    <row r="15" spans="1:21" ht="15" x14ac:dyDescent="0.25">
      <c r="B15"/>
      <c r="C15" s="948"/>
      <c r="D15" s="432" t="s">
        <v>11</v>
      </c>
      <c r="E15" s="9">
        <v>2.1000000000000001E-2</v>
      </c>
      <c r="F15" s="74">
        <v>0</v>
      </c>
      <c r="G15" s="67">
        <v>2.1000000000000001E-2</v>
      </c>
    </row>
    <row r="16" spans="1:21" ht="15" x14ac:dyDescent="0.25">
      <c r="B16"/>
      <c r="C16" s="948"/>
      <c r="D16" s="433" t="s">
        <v>46</v>
      </c>
      <c r="E16" s="9">
        <v>1.4999999999999999E-2</v>
      </c>
      <c r="F16" s="423">
        <v>1.4E-2</v>
      </c>
      <c r="G16" s="778">
        <v>1E-3</v>
      </c>
    </row>
    <row r="17" spans="2:7" ht="15" x14ac:dyDescent="0.25">
      <c r="B17"/>
      <c r="C17" s="948"/>
      <c r="D17" s="432" t="s">
        <v>13</v>
      </c>
      <c r="E17" s="9">
        <v>1.4999999999999999E-2</v>
      </c>
      <c r="F17" s="74">
        <v>0</v>
      </c>
      <c r="G17" s="67">
        <v>1.4999999999999999E-2</v>
      </c>
    </row>
    <row r="18" spans="2:7" ht="15.75" thickBot="1" x14ac:dyDescent="0.3">
      <c r="B18" s="58"/>
      <c r="C18" s="949"/>
      <c r="D18" s="433" t="s">
        <v>14</v>
      </c>
      <c r="E18" s="9">
        <v>1.2E-2</v>
      </c>
      <c r="F18" s="423">
        <v>0</v>
      </c>
      <c r="G18" s="778">
        <v>1.2E-2</v>
      </c>
    </row>
    <row r="19" spans="2:7" ht="15.75" thickBot="1" x14ac:dyDescent="0.3">
      <c r="B19" s="58"/>
      <c r="C19" s="952" t="s">
        <v>175</v>
      </c>
      <c r="D19" s="952"/>
      <c r="E19" s="24">
        <v>4.2000000000000003E-2</v>
      </c>
      <c r="F19" s="24">
        <v>1E-3</v>
      </c>
      <c r="G19" s="780">
        <v>4.1000000000000002E-2</v>
      </c>
    </row>
    <row r="20" spans="2:7" ht="13.5" customHeight="1" x14ac:dyDescent="0.25">
      <c r="B20" s="58"/>
      <c r="C20" s="947" t="s">
        <v>47</v>
      </c>
      <c r="D20" s="435" t="s">
        <v>16</v>
      </c>
      <c r="E20" s="3">
        <v>0.80700000000000005</v>
      </c>
      <c r="F20" s="446">
        <v>0.80700000000000005</v>
      </c>
      <c r="G20" s="777">
        <v>0</v>
      </c>
    </row>
    <row r="21" spans="2:7" ht="15" x14ac:dyDescent="0.25">
      <c r="B21" s="58"/>
      <c r="C21" s="951"/>
      <c r="D21" s="432" t="s">
        <v>17</v>
      </c>
      <c r="E21" s="9">
        <v>0</v>
      </c>
      <c r="F21" s="74">
        <v>0</v>
      </c>
      <c r="G21" s="67">
        <v>0</v>
      </c>
    </row>
    <row r="22" spans="2:7" ht="15" x14ac:dyDescent="0.25">
      <c r="B22"/>
      <c r="C22" s="948"/>
      <c r="D22" s="433" t="s">
        <v>49</v>
      </c>
      <c r="E22" s="9">
        <v>0.92900000000000005</v>
      </c>
      <c r="F22" s="423">
        <v>0.92900000000000005</v>
      </c>
      <c r="G22" s="778">
        <v>0</v>
      </c>
    </row>
    <row r="23" spans="2:7" ht="15" x14ac:dyDescent="0.25">
      <c r="B23"/>
      <c r="C23" s="948"/>
      <c r="D23" s="432" t="s">
        <v>19</v>
      </c>
      <c r="E23" s="9">
        <v>1E-3</v>
      </c>
      <c r="F23" s="74">
        <v>0</v>
      </c>
      <c r="G23" s="67">
        <v>1E-3</v>
      </c>
    </row>
    <row r="24" spans="2:7" ht="15" x14ac:dyDescent="0.25">
      <c r="B24"/>
      <c r="C24" s="948"/>
      <c r="D24" s="433" t="s">
        <v>20</v>
      </c>
      <c r="E24" s="9">
        <v>0.6120000000000001</v>
      </c>
      <c r="F24" s="423">
        <v>0.55600000000000005</v>
      </c>
      <c r="G24" s="778">
        <v>5.6000000000000001E-2</v>
      </c>
    </row>
    <row r="25" spans="2:7" ht="15" x14ac:dyDescent="0.25">
      <c r="B25"/>
      <c r="C25" s="948"/>
      <c r="D25" s="432" t="s">
        <v>21</v>
      </c>
      <c r="E25" s="9">
        <v>0.70399999999999996</v>
      </c>
      <c r="F25" s="74">
        <v>0.70399999999999996</v>
      </c>
      <c r="G25" s="67">
        <v>0</v>
      </c>
    </row>
    <row r="26" spans="2:7" ht="15" x14ac:dyDescent="0.25">
      <c r="B26"/>
      <c r="C26" s="948"/>
      <c r="D26" s="433" t="s">
        <v>22</v>
      </c>
      <c r="E26" s="9">
        <v>0.83699999999999997</v>
      </c>
      <c r="F26" s="423">
        <v>0.83699999999999997</v>
      </c>
      <c r="G26" s="778">
        <v>0</v>
      </c>
    </row>
    <row r="27" spans="2:7" ht="15" x14ac:dyDescent="0.25">
      <c r="B27"/>
      <c r="C27" s="948"/>
      <c r="D27" s="432" t="s">
        <v>23</v>
      </c>
      <c r="E27" s="9">
        <v>0.752</v>
      </c>
      <c r="F27" s="74">
        <v>0.752</v>
      </c>
      <c r="G27" s="67">
        <v>0</v>
      </c>
    </row>
    <row r="28" spans="2:7" ht="15.75" thickBot="1" x14ac:dyDescent="0.3">
      <c r="B28" s="58"/>
      <c r="C28" s="949"/>
      <c r="D28" s="434" t="s">
        <v>24</v>
      </c>
      <c r="E28" s="17">
        <v>0.03</v>
      </c>
      <c r="F28" s="455">
        <v>0</v>
      </c>
      <c r="G28" s="784">
        <v>0.03</v>
      </c>
    </row>
    <row r="29" spans="2:7" ht="15.75" thickBot="1" x14ac:dyDescent="0.3">
      <c r="B29" s="58"/>
      <c r="C29" s="952" t="s">
        <v>50</v>
      </c>
      <c r="D29" s="952"/>
      <c r="E29" s="24">
        <v>0.51900000000000002</v>
      </c>
      <c r="F29" s="24">
        <v>0.50900000000000001</v>
      </c>
      <c r="G29" s="780">
        <v>0.01</v>
      </c>
    </row>
    <row r="30" spans="2:7" ht="15.75" thickBot="1" x14ac:dyDescent="0.3">
      <c r="B30" s="58"/>
      <c r="C30" s="945" t="s">
        <v>51</v>
      </c>
      <c r="D30" s="946"/>
      <c r="E30" s="52">
        <v>0.25700000000000001</v>
      </c>
      <c r="F30" s="52">
        <v>0.23</v>
      </c>
      <c r="G30" s="782">
        <v>2.7E-2</v>
      </c>
    </row>
    <row r="37" ht="37.5" customHeight="1" x14ac:dyDescent="0.25"/>
    <row r="38" ht="40.5" customHeight="1" x14ac:dyDescent="0.25"/>
    <row r="39" ht="15.75" customHeight="1" x14ac:dyDescent="0.25"/>
    <row r="40" ht="13.5" customHeight="1" x14ac:dyDescent="0.25"/>
  </sheetData>
  <mergeCells count="7">
    <mergeCell ref="C29:D29"/>
    <mergeCell ref="C30:D30"/>
    <mergeCell ref="E5:G5"/>
    <mergeCell ref="C8:C18"/>
    <mergeCell ref="C19:D19"/>
    <mergeCell ref="C20:C28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D4C-C6B1-46C6-9264-854B2824ED1A}">
  <dimension ref="A2:U55"/>
  <sheetViews>
    <sheetView showGridLines="0" zoomScale="85" zoomScaleNormal="85" workbookViewId="0"/>
  </sheetViews>
  <sheetFormatPr baseColWidth="10" defaultRowHeight="15" x14ac:dyDescent="0.25"/>
  <cols>
    <col min="2" max="2" width="15.7109375" customWidth="1"/>
    <col min="3" max="3" width="22.28515625" bestFit="1" customWidth="1"/>
    <col min="4" max="4" width="13" customWidth="1"/>
    <col min="6" max="6" width="13.140625" customWidth="1"/>
    <col min="7" max="7" width="12" customWidth="1"/>
    <col min="9" max="9" width="11.5703125" customWidth="1"/>
    <col min="10" max="10" width="11.28515625" customWidth="1"/>
    <col min="11" max="11" width="15" bestFit="1" customWidth="1"/>
    <col min="12" max="12" width="10.7109375" customWidth="1"/>
    <col min="13" max="13" width="10.85546875" customWidth="1"/>
    <col min="14" max="14" width="11.28515625" customWidth="1"/>
    <col min="15" max="15" width="10.85546875" customWidth="1"/>
    <col min="16" max="17" width="10.7109375" customWidth="1"/>
    <col min="18" max="18" width="11.7109375" customWidth="1"/>
    <col min="19" max="19" width="12.28515625" customWidth="1"/>
    <col min="20" max="20" width="11" customWidth="1"/>
    <col min="21" max="21" width="10.42578125" customWidth="1"/>
  </cols>
  <sheetData>
    <row r="2" spans="1:21" x14ac:dyDescent="0.25">
      <c r="B2" s="32"/>
    </row>
    <row r="4" spans="1:21" ht="15.75" thickBot="1" x14ac:dyDescent="0.3"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ht="51.75" customHeight="1" thickBot="1" x14ac:dyDescent="0.3">
      <c r="B5" s="2"/>
      <c r="C5" s="60"/>
      <c r="D5" s="965" t="s">
        <v>52</v>
      </c>
      <c r="E5" s="961" t="s">
        <v>345</v>
      </c>
      <c r="F5" s="953"/>
      <c r="G5" s="953"/>
      <c r="H5" s="953"/>
      <c r="I5" s="953"/>
      <c r="J5" s="953"/>
      <c r="K5" s="953"/>
      <c r="L5" s="953"/>
      <c r="M5" s="953"/>
      <c r="N5" s="953"/>
      <c r="O5" s="953"/>
      <c r="P5" s="953"/>
      <c r="Q5" s="953"/>
      <c r="R5" s="961" t="s">
        <v>25</v>
      </c>
      <c r="S5" s="953"/>
      <c r="T5" s="953"/>
      <c r="U5" s="954"/>
    </row>
    <row r="6" spans="1:21" ht="54.75" thickBot="1" x14ac:dyDescent="0.3">
      <c r="B6" s="2"/>
      <c r="C6" s="61"/>
      <c r="D6" s="966"/>
      <c r="E6" s="870" t="s">
        <v>26</v>
      </c>
      <c r="F6" s="866" t="s">
        <v>27</v>
      </c>
      <c r="G6" s="866" t="s">
        <v>28</v>
      </c>
      <c r="H6" s="862" t="s">
        <v>29</v>
      </c>
      <c r="I6" s="774" t="s">
        <v>30</v>
      </c>
      <c r="J6" s="774" t="s">
        <v>31</v>
      </c>
      <c r="K6" s="774" t="s">
        <v>32</v>
      </c>
      <c r="L6" s="774" t="s">
        <v>33</v>
      </c>
      <c r="M6" s="774" t="s">
        <v>34</v>
      </c>
      <c r="N6" s="774" t="s">
        <v>35</v>
      </c>
      <c r="O6" s="774" t="s">
        <v>36</v>
      </c>
      <c r="P6" s="774" t="s">
        <v>37</v>
      </c>
      <c r="Q6" s="783" t="s">
        <v>38</v>
      </c>
      <c r="R6" s="775" t="s">
        <v>153</v>
      </c>
      <c r="S6" s="867" t="s">
        <v>39</v>
      </c>
      <c r="T6" s="868" t="s">
        <v>40</v>
      </c>
      <c r="U6" s="869" t="s">
        <v>41</v>
      </c>
    </row>
    <row r="7" spans="1:21" ht="15.75" thickBot="1" x14ac:dyDescent="0.3">
      <c r="B7" s="59"/>
      <c r="C7" s="62"/>
      <c r="D7" s="865">
        <v>2024</v>
      </c>
      <c r="E7" s="962">
        <v>2024</v>
      </c>
      <c r="F7" s="963"/>
      <c r="G7" s="963"/>
      <c r="H7" s="963"/>
      <c r="I7" s="963"/>
      <c r="J7" s="963"/>
      <c r="K7" s="963"/>
      <c r="L7" s="963"/>
      <c r="M7" s="963"/>
      <c r="N7" s="963"/>
      <c r="O7" s="963"/>
      <c r="P7" s="963"/>
      <c r="Q7" s="963"/>
      <c r="R7" s="962">
        <v>2024</v>
      </c>
      <c r="S7" s="963"/>
      <c r="T7" s="963"/>
      <c r="U7" s="964"/>
    </row>
    <row r="8" spans="1:21" ht="15" customHeight="1" x14ac:dyDescent="0.25">
      <c r="A8" s="58"/>
      <c r="B8" s="950" t="s">
        <v>175</v>
      </c>
      <c r="C8" s="358" t="s">
        <v>4</v>
      </c>
      <c r="D8" s="65">
        <v>1.3095147743371786E-4</v>
      </c>
      <c r="E8" s="33">
        <v>3.8675116373203803E-5</v>
      </c>
      <c r="F8" s="4">
        <v>1.4155092592592592E-2</v>
      </c>
      <c r="G8" s="5">
        <v>7</v>
      </c>
      <c r="H8" s="5">
        <v>2</v>
      </c>
      <c r="I8" s="5">
        <v>7</v>
      </c>
      <c r="J8" s="815">
        <v>4.101</v>
      </c>
      <c r="K8" s="7" t="s">
        <v>42</v>
      </c>
      <c r="L8" s="3">
        <v>1</v>
      </c>
      <c r="M8" s="3">
        <v>1</v>
      </c>
      <c r="N8" s="3">
        <v>0.14285714285714285</v>
      </c>
      <c r="O8" s="8">
        <v>0</v>
      </c>
      <c r="P8" s="3">
        <v>0</v>
      </c>
      <c r="Q8" s="606">
        <v>0.7142857142857143</v>
      </c>
      <c r="R8" s="609">
        <v>9.227636106051407E-5</v>
      </c>
      <c r="S8" s="43">
        <v>3.3773148148148149E-2</v>
      </c>
      <c r="T8" s="5">
        <v>36</v>
      </c>
      <c r="U8" s="64">
        <v>98</v>
      </c>
    </row>
    <row r="9" spans="1:21" x14ac:dyDescent="0.25">
      <c r="A9" s="58"/>
      <c r="B9" s="948"/>
      <c r="C9" s="81" t="s">
        <v>5</v>
      </c>
      <c r="D9" s="68">
        <v>1.2649577514673143E-3</v>
      </c>
      <c r="E9" s="69">
        <v>4.4297713013560005E-4</v>
      </c>
      <c r="F9" s="70">
        <v>0.16212962962962962</v>
      </c>
      <c r="G9" s="71">
        <v>9</v>
      </c>
      <c r="H9" s="71">
        <v>8</v>
      </c>
      <c r="I9" s="71">
        <v>143</v>
      </c>
      <c r="J9" s="816">
        <v>92.83</v>
      </c>
      <c r="K9" s="73" t="s">
        <v>42</v>
      </c>
      <c r="L9" s="74">
        <v>0.99300699300699302</v>
      </c>
      <c r="M9" s="74">
        <v>0.99300699300699302</v>
      </c>
      <c r="N9" s="74">
        <v>0.86713286713286708</v>
      </c>
      <c r="O9" s="74">
        <v>0</v>
      </c>
      <c r="P9" s="74">
        <v>0</v>
      </c>
      <c r="Q9" s="67">
        <v>0</v>
      </c>
      <c r="R9" s="610">
        <v>8.219806213317142E-4</v>
      </c>
      <c r="S9" s="75">
        <v>0.30084490740740738</v>
      </c>
      <c r="T9" s="71">
        <v>194</v>
      </c>
      <c r="U9" s="76">
        <v>736</v>
      </c>
    </row>
    <row r="10" spans="1:21" x14ac:dyDescent="0.25">
      <c r="A10" s="58"/>
      <c r="B10" s="948"/>
      <c r="C10" s="359" t="s">
        <v>6</v>
      </c>
      <c r="D10" s="40">
        <v>1.6518670309653917E-3</v>
      </c>
      <c r="E10" s="34">
        <v>8.1084927140255005E-4</v>
      </c>
      <c r="F10" s="10">
        <v>0.29677083333333332</v>
      </c>
      <c r="G10" s="11">
        <v>95</v>
      </c>
      <c r="H10" s="11">
        <v>73</v>
      </c>
      <c r="I10" s="11">
        <v>243</v>
      </c>
      <c r="J10" s="817">
        <v>104.631</v>
      </c>
      <c r="K10" s="12" t="s">
        <v>42</v>
      </c>
      <c r="L10" s="9">
        <v>0.9135802469135802</v>
      </c>
      <c r="M10" s="9">
        <v>0.89711934156378603</v>
      </c>
      <c r="N10" s="9">
        <v>0.38271604938271603</v>
      </c>
      <c r="O10" s="9">
        <v>0</v>
      </c>
      <c r="P10" s="9">
        <v>0</v>
      </c>
      <c r="Q10" s="37">
        <v>0.2880658436213992</v>
      </c>
      <c r="R10" s="611">
        <v>8.4101775956284155E-4</v>
      </c>
      <c r="S10" s="44">
        <v>0.30781249999999999</v>
      </c>
      <c r="T10" s="11">
        <v>227</v>
      </c>
      <c r="U10" s="48">
        <v>506</v>
      </c>
    </row>
    <row r="11" spans="1:21" x14ac:dyDescent="0.25">
      <c r="A11" s="58"/>
      <c r="B11" s="948"/>
      <c r="C11" s="81" t="s">
        <v>43</v>
      </c>
      <c r="D11" s="68" t="s">
        <v>114</v>
      </c>
      <c r="E11" s="69" t="s">
        <v>114</v>
      </c>
      <c r="F11" s="70" t="s">
        <v>114</v>
      </c>
      <c r="G11" s="71" t="s">
        <v>114</v>
      </c>
      <c r="H11" s="71" t="s">
        <v>114</v>
      </c>
      <c r="I11" s="71" t="s">
        <v>114</v>
      </c>
      <c r="J11" s="816" t="s">
        <v>114</v>
      </c>
      <c r="K11" s="77" t="s">
        <v>114</v>
      </c>
      <c r="L11" s="74" t="s">
        <v>114</v>
      </c>
      <c r="M11" s="74" t="s">
        <v>114</v>
      </c>
      <c r="N11" s="74" t="s">
        <v>114</v>
      </c>
      <c r="O11" s="74" t="s">
        <v>114</v>
      </c>
      <c r="P11" s="74" t="s">
        <v>114</v>
      </c>
      <c r="Q11" s="67" t="s">
        <v>114</v>
      </c>
      <c r="R11" s="610" t="s">
        <v>114</v>
      </c>
      <c r="S11" s="75">
        <v>1.7511574074074075E-2</v>
      </c>
      <c r="T11" s="71">
        <v>20</v>
      </c>
      <c r="U11" s="76">
        <v>43</v>
      </c>
    </row>
    <row r="12" spans="1:21" x14ac:dyDescent="0.25">
      <c r="A12" s="58"/>
      <c r="B12" s="948"/>
      <c r="C12" s="359" t="s">
        <v>8</v>
      </c>
      <c r="D12" s="40" t="s">
        <v>114</v>
      </c>
      <c r="E12" s="34" t="s">
        <v>114</v>
      </c>
      <c r="F12" s="10" t="s">
        <v>114</v>
      </c>
      <c r="G12" s="11" t="s">
        <v>114</v>
      </c>
      <c r="H12" s="11" t="s">
        <v>114</v>
      </c>
      <c r="I12" s="11" t="s">
        <v>114</v>
      </c>
      <c r="J12" s="817" t="s">
        <v>114</v>
      </c>
      <c r="K12" s="13" t="s">
        <v>114</v>
      </c>
      <c r="L12" s="9" t="s">
        <v>114</v>
      </c>
      <c r="M12" s="9" t="s">
        <v>114</v>
      </c>
      <c r="N12" s="9" t="s">
        <v>114</v>
      </c>
      <c r="O12" s="9" t="s">
        <v>114</v>
      </c>
      <c r="P12" s="9" t="s">
        <v>114</v>
      </c>
      <c r="Q12" s="37" t="s">
        <v>114</v>
      </c>
      <c r="R12" s="611" t="s">
        <v>114</v>
      </c>
      <c r="S12" s="44">
        <v>5.6365740740740742E-3</v>
      </c>
      <c r="T12" s="11">
        <v>17</v>
      </c>
      <c r="U12" s="48">
        <v>17</v>
      </c>
    </row>
    <row r="13" spans="1:21" x14ac:dyDescent="0.25">
      <c r="A13" s="58"/>
      <c r="B13" s="948"/>
      <c r="C13" s="81" t="s">
        <v>9</v>
      </c>
      <c r="D13" s="68">
        <v>7.8033008247318361E-2</v>
      </c>
      <c r="E13" s="69">
        <v>7.6524741955069822E-2</v>
      </c>
      <c r="F13" s="70">
        <v>28.008055555555554</v>
      </c>
      <c r="G13" s="71">
        <v>1575</v>
      </c>
      <c r="H13" s="71">
        <v>764</v>
      </c>
      <c r="I13" s="71">
        <v>12331</v>
      </c>
      <c r="J13" s="816">
        <v>315.92200000000003</v>
      </c>
      <c r="K13" s="78" t="s">
        <v>42</v>
      </c>
      <c r="L13" s="74">
        <v>0.80626064390560381</v>
      </c>
      <c r="M13" s="74">
        <v>0.72792149866190903</v>
      </c>
      <c r="N13" s="74">
        <v>0.55591598410510101</v>
      </c>
      <c r="O13" s="74">
        <v>0.41076551411746937</v>
      </c>
      <c r="P13" s="74">
        <v>0.2510576221735959</v>
      </c>
      <c r="Q13" s="67">
        <v>3.9980536858324547E-2</v>
      </c>
      <c r="R13" s="610">
        <v>1.5082662922485327E-3</v>
      </c>
      <c r="S13" s="75">
        <v>0.55202546296296295</v>
      </c>
      <c r="T13" s="71">
        <v>581</v>
      </c>
      <c r="U13" s="76">
        <v>1525</v>
      </c>
    </row>
    <row r="14" spans="1:21" x14ac:dyDescent="0.25">
      <c r="A14" s="58"/>
      <c r="B14" s="948"/>
      <c r="C14" s="359" t="s">
        <v>10</v>
      </c>
      <c r="D14" s="40">
        <v>5.0091074681238622E-5</v>
      </c>
      <c r="E14" s="34">
        <v>1.0498886865007083E-5</v>
      </c>
      <c r="F14" s="10">
        <v>3.8425925925925923E-3</v>
      </c>
      <c r="G14" s="11">
        <v>2</v>
      </c>
      <c r="H14" s="11">
        <v>2</v>
      </c>
      <c r="I14" s="11">
        <v>2</v>
      </c>
      <c r="J14" s="817">
        <v>6.9856000000000001E-2</v>
      </c>
      <c r="K14" s="14" t="s">
        <v>42</v>
      </c>
      <c r="L14" s="15">
        <v>1</v>
      </c>
      <c r="M14" s="15">
        <v>1</v>
      </c>
      <c r="N14" s="15">
        <v>0.5</v>
      </c>
      <c r="O14" s="9">
        <v>0</v>
      </c>
      <c r="P14" s="15">
        <v>0</v>
      </c>
      <c r="Q14" s="607">
        <v>0.5</v>
      </c>
      <c r="R14" s="611">
        <v>3.9592187816231537E-5</v>
      </c>
      <c r="S14" s="44">
        <v>1.4490740740740742E-2</v>
      </c>
      <c r="T14" s="11">
        <v>35</v>
      </c>
      <c r="U14" s="48">
        <v>47</v>
      </c>
    </row>
    <row r="15" spans="1:21" x14ac:dyDescent="0.25">
      <c r="A15" s="58"/>
      <c r="B15" s="948"/>
      <c r="C15" s="81" t="s">
        <v>11</v>
      </c>
      <c r="D15" s="68">
        <v>1.5653460837887067E-4</v>
      </c>
      <c r="E15" s="69">
        <v>2.8840315725561629E-5</v>
      </c>
      <c r="F15" s="70">
        <v>1.0555555555555556E-2</v>
      </c>
      <c r="G15" s="71">
        <v>1</v>
      </c>
      <c r="H15" s="71">
        <v>1</v>
      </c>
      <c r="I15" s="71">
        <v>10</v>
      </c>
      <c r="J15" s="816">
        <v>0.83499999999999996</v>
      </c>
      <c r="K15" s="79" t="s">
        <v>42</v>
      </c>
      <c r="L15" s="80">
        <v>1</v>
      </c>
      <c r="M15" s="80">
        <v>1</v>
      </c>
      <c r="N15" s="80">
        <v>1</v>
      </c>
      <c r="O15" s="74">
        <v>0</v>
      </c>
      <c r="P15" s="80">
        <v>0</v>
      </c>
      <c r="Q15" s="608">
        <v>0</v>
      </c>
      <c r="R15" s="610">
        <v>1.2769429265330903E-4</v>
      </c>
      <c r="S15" s="75">
        <v>4.673611111111111E-2</v>
      </c>
      <c r="T15" s="71">
        <v>41</v>
      </c>
      <c r="U15" s="76">
        <v>143</v>
      </c>
    </row>
    <row r="16" spans="1:21" x14ac:dyDescent="0.25">
      <c r="A16" s="58"/>
      <c r="B16" s="948"/>
      <c r="C16" s="359" t="s">
        <v>46</v>
      </c>
      <c r="D16" s="40">
        <v>0.46203548750252987</v>
      </c>
      <c r="E16" s="34">
        <v>0.46058407963974907</v>
      </c>
      <c r="F16" s="10">
        <v>168.57377314814815</v>
      </c>
      <c r="G16" s="11">
        <v>2692</v>
      </c>
      <c r="H16" s="11">
        <v>1899</v>
      </c>
      <c r="I16" s="11">
        <v>76199</v>
      </c>
      <c r="J16" s="817">
        <v>3530.3969999999999</v>
      </c>
      <c r="K16" s="12" t="s">
        <v>42</v>
      </c>
      <c r="L16" s="9">
        <v>0.62124174857937764</v>
      </c>
      <c r="M16" s="9">
        <v>0.53323534429585695</v>
      </c>
      <c r="N16" s="9">
        <v>0.72039003136524105</v>
      </c>
      <c r="O16" s="9">
        <v>0.63439871234766609</v>
      </c>
      <c r="P16" s="9">
        <v>0.71209443827081775</v>
      </c>
      <c r="Q16" s="37">
        <v>6.9672830352104365E-2</v>
      </c>
      <c r="R16" s="611">
        <v>1.4514078627808136E-3</v>
      </c>
      <c r="S16" s="44">
        <v>0.53121527777777777</v>
      </c>
      <c r="T16" s="11">
        <v>522</v>
      </c>
      <c r="U16" s="48">
        <v>964</v>
      </c>
    </row>
    <row r="17" spans="1:21" x14ac:dyDescent="0.25">
      <c r="A17" s="58"/>
      <c r="B17" s="951"/>
      <c r="C17" s="81" t="s">
        <v>13</v>
      </c>
      <c r="D17" s="68">
        <v>0.30979403840315728</v>
      </c>
      <c r="E17" s="69">
        <v>0.30198953906091885</v>
      </c>
      <c r="F17" s="70">
        <v>110.52817129629629</v>
      </c>
      <c r="G17" s="71">
        <v>2043</v>
      </c>
      <c r="H17" s="71">
        <v>1079</v>
      </c>
      <c r="I17" s="71">
        <v>52277</v>
      </c>
      <c r="J17" s="816">
        <v>1508.3969999999999</v>
      </c>
      <c r="K17" s="73" t="s">
        <v>42</v>
      </c>
      <c r="L17" s="74">
        <v>0.68247986686305639</v>
      </c>
      <c r="M17" s="74">
        <v>0.71538152533618993</v>
      </c>
      <c r="N17" s="74">
        <v>0.65941044818945238</v>
      </c>
      <c r="O17" s="74">
        <v>0.44721770487166795</v>
      </c>
      <c r="P17" s="74">
        <v>0.72223833836156881</v>
      </c>
      <c r="Q17" s="67">
        <v>5.9854238001415538E-2</v>
      </c>
      <c r="R17" s="610">
        <v>7.8044993422384124E-3</v>
      </c>
      <c r="S17" s="75">
        <v>2.8564467592592591</v>
      </c>
      <c r="T17" s="71">
        <v>1185</v>
      </c>
      <c r="U17" s="76">
        <v>6388</v>
      </c>
    </row>
    <row r="18" spans="1:21" ht="15.75" thickBot="1" x14ac:dyDescent="0.3">
      <c r="A18" s="58"/>
      <c r="B18" s="949"/>
      <c r="C18" s="360" t="s">
        <v>14</v>
      </c>
      <c r="D18" s="41">
        <v>2.0953501315523174E-4</v>
      </c>
      <c r="E18" s="35">
        <v>6.7041084800647643E-6</v>
      </c>
      <c r="F18" s="18">
        <v>2.4537037037037036E-3</v>
      </c>
      <c r="G18" s="19">
        <v>1</v>
      </c>
      <c r="H18" s="19">
        <v>1</v>
      </c>
      <c r="I18" s="19">
        <v>2</v>
      </c>
      <c r="J18" s="818">
        <v>0.47899999999999998</v>
      </c>
      <c r="K18" s="21" t="s">
        <v>42</v>
      </c>
      <c r="L18" s="17">
        <v>1</v>
      </c>
      <c r="M18" s="17">
        <v>1</v>
      </c>
      <c r="N18" s="17">
        <v>0</v>
      </c>
      <c r="O18" s="17">
        <v>0</v>
      </c>
      <c r="P18" s="17" t="s">
        <v>114</v>
      </c>
      <c r="Q18" s="38">
        <v>1</v>
      </c>
      <c r="R18" s="612">
        <v>2.0283090467516698E-4</v>
      </c>
      <c r="S18" s="45">
        <v>7.4236111111111114E-2</v>
      </c>
      <c r="T18" s="19">
        <v>79</v>
      </c>
      <c r="U18" s="49">
        <v>222</v>
      </c>
    </row>
    <row r="19" spans="1:21" ht="15.75" thickBot="1" x14ac:dyDescent="0.3">
      <c r="A19" s="58"/>
      <c r="B19" s="952" t="s">
        <v>301</v>
      </c>
      <c r="C19" s="952"/>
      <c r="D19" s="24">
        <v>7.7580883401409353E-2</v>
      </c>
      <c r="E19" s="24">
        <v>7.6403355044065424E-2</v>
      </c>
      <c r="F19" s="25">
        <v>307.59990740740739</v>
      </c>
      <c r="G19" s="26">
        <v>4634</v>
      </c>
      <c r="H19" s="26">
        <v>2671</v>
      </c>
      <c r="I19" s="26">
        <v>141214</v>
      </c>
      <c r="J19" s="819">
        <v>5557.6618559999997</v>
      </c>
      <c r="K19" s="26" t="s">
        <v>42</v>
      </c>
      <c r="L19" s="24">
        <v>0.6610038664721628</v>
      </c>
      <c r="M19" s="24">
        <v>0.6188267452235614</v>
      </c>
      <c r="N19" s="24">
        <v>0.68299885280496264</v>
      </c>
      <c r="O19" s="22">
        <v>0</v>
      </c>
      <c r="P19" s="24">
        <v>0.6812615993944986</v>
      </c>
      <c r="Q19" s="24">
        <v>7.8058832693642277E-2</v>
      </c>
      <c r="R19" s="24">
        <v>1.1775283573439313E-3</v>
      </c>
      <c r="S19" s="25">
        <v>4.7407291666666671</v>
      </c>
      <c r="T19" s="26">
        <v>2179</v>
      </c>
      <c r="U19" s="50">
        <v>10689</v>
      </c>
    </row>
    <row r="20" spans="1:21" ht="15" customHeight="1" x14ac:dyDescent="0.25">
      <c r="A20" s="58"/>
      <c r="B20" s="958" t="s">
        <v>47</v>
      </c>
      <c r="C20" s="361" t="s">
        <v>16</v>
      </c>
      <c r="D20" s="42">
        <v>0.84257640153815017</v>
      </c>
      <c r="E20" s="39">
        <v>0.84135723411252783</v>
      </c>
      <c r="F20" s="29">
        <v>307.9367476851852</v>
      </c>
      <c r="G20" s="30">
        <v>4412</v>
      </c>
      <c r="H20" s="30">
        <v>2317</v>
      </c>
      <c r="I20" s="30">
        <v>137840</v>
      </c>
      <c r="J20" s="820">
        <v>369.272829</v>
      </c>
      <c r="K20" s="31" t="s">
        <v>42</v>
      </c>
      <c r="L20" s="28">
        <v>0.57320081253627397</v>
      </c>
      <c r="M20" s="28">
        <v>0.4798897272199652</v>
      </c>
      <c r="N20" s="28">
        <v>0.5615423679628555</v>
      </c>
      <c r="O20" s="28">
        <v>0.42041610847537914</v>
      </c>
      <c r="P20" s="28">
        <v>0.72020464323088251</v>
      </c>
      <c r="Q20" s="36">
        <v>2.9643064422518864E-2</v>
      </c>
      <c r="R20" s="613">
        <v>1.2191674256223435E-3</v>
      </c>
      <c r="S20" s="46">
        <v>0.44621527777777775</v>
      </c>
      <c r="T20" s="30">
        <v>137</v>
      </c>
      <c r="U20" s="47">
        <v>1116</v>
      </c>
    </row>
    <row r="21" spans="1:21" x14ac:dyDescent="0.25">
      <c r="A21" s="58"/>
      <c r="B21" s="948"/>
      <c r="C21" s="81" t="s">
        <v>17</v>
      </c>
      <c r="D21" s="68">
        <v>0.45061541818457801</v>
      </c>
      <c r="E21" s="69">
        <v>0.45006163352560208</v>
      </c>
      <c r="F21" s="70">
        <v>164.72255787037037</v>
      </c>
      <c r="G21" s="71">
        <v>1537</v>
      </c>
      <c r="H21" s="71">
        <v>810</v>
      </c>
      <c r="I21" s="71">
        <v>73806</v>
      </c>
      <c r="J21" s="816">
        <v>26.801881999999999</v>
      </c>
      <c r="K21" s="73" t="s">
        <v>48</v>
      </c>
      <c r="L21" s="74">
        <v>0.62936617619163748</v>
      </c>
      <c r="M21" s="74">
        <v>0.86881825325854267</v>
      </c>
      <c r="N21" s="74">
        <v>0.49964772511719913</v>
      </c>
      <c r="O21" s="74">
        <v>0.42417249289927894</v>
      </c>
      <c r="P21" s="74">
        <v>0.91704856685739078</v>
      </c>
      <c r="Q21" s="67">
        <v>7.9370240901823694E-2</v>
      </c>
      <c r="R21" s="610">
        <v>5.5378465897591581E-4</v>
      </c>
      <c r="S21" s="75">
        <v>0.20268518518518519</v>
      </c>
      <c r="T21" s="71">
        <v>119</v>
      </c>
      <c r="U21" s="76">
        <v>467</v>
      </c>
    </row>
    <row r="22" spans="1:21" x14ac:dyDescent="0.25">
      <c r="A22" s="58"/>
      <c r="B22" s="948"/>
      <c r="C22" s="359" t="s">
        <v>49</v>
      </c>
      <c r="D22" s="40">
        <v>0.92287669500101188</v>
      </c>
      <c r="E22" s="34">
        <v>0.92250610326856908</v>
      </c>
      <c r="F22" s="10">
        <v>337.6372337962963</v>
      </c>
      <c r="G22" s="11">
        <v>753</v>
      </c>
      <c r="H22" s="11">
        <v>416</v>
      </c>
      <c r="I22" s="11">
        <v>152185</v>
      </c>
      <c r="J22" s="817">
        <v>0</v>
      </c>
      <c r="K22" s="12" t="s">
        <v>42</v>
      </c>
      <c r="L22" s="9">
        <v>0.70846666885698328</v>
      </c>
      <c r="M22" s="9">
        <v>0.99796300555245265</v>
      </c>
      <c r="N22" s="9">
        <v>0.54395636889312349</v>
      </c>
      <c r="O22" s="9">
        <v>0.53627285608258557</v>
      </c>
      <c r="P22" s="9">
        <v>0.80568239472349057</v>
      </c>
      <c r="Q22" s="37">
        <v>8.9890593685317214E-3</v>
      </c>
      <c r="R22" s="611">
        <v>3.7059173244282528E-4</v>
      </c>
      <c r="S22" s="44">
        <v>0.13563657407407406</v>
      </c>
      <c r="T22" s="11">
        <v>123</v>
      </c>
      <c r="U22" s="48">
        <v>220</v>
      </c>
    </row>
    <row r="23" spans="1:21" x14ac:dyDescent="0.25">
      <c r="A23" s="58"/>
      <c r="B23" s="948"/>
      <c r="C23" s="81" t="s">
        <v>19</v>
      </c>
      <c r="D23" s="68">
        <v>0.2594298977939688</v>
      </c>
      <c r="E23" s="69">
        <v>0.25766134132766644</v>
      </c>
      <c r="F23" s="70">
        <v>94.304050925925921</v>
      </c>
      <c r="G23" s="71">
        <v>961</v>
      </c>
      <c r="H23" s="71">
        <v>624</v>
      </c>
      <c r="I23" s="71">
        <v>42940</v>
      </c>
      <c r="J23" s="816">
        <v>14.23076</v>
      </c>
      <c r="K23" s="73" t="s">
        <v>42</v>
      </c>
      <c r="L23" s="74">
        <v>0.54792734047508151</v>
      </c>
      <c r="M23" s="74">
        <v>0.37005123428039122</v>
      </c>
      <c r="N23" s="74">
        <v>0.89266418258034463</v>
      </c>
      <c r="O23" s="74">
        <v>0.73763870294311196</v>
      </c>
      <c r="P23" s="74">
        <v>0.82982442409537971</v>
      </c>
      <c r="Q23" s="67">
        <v>6.3344201210992082E-3</v>
      </c>
      <c r="R23" s="610">
        <v>1.7685564663023682E-3</v>
      </c>
      <c r="S23" s="75">
        <v>0.64729166666666671</v>
      </c>
      <c r="T23" s="71">
        <v>101</v>
      </c>
      <c r="U23" s="76">
        <v>2375</v>
      </c>
    </row>
    <row r="24" spans="1:21" x14ac:dyDescent="0.25">
      <c r="A24" s="58"/>
      <c r="B24" s="948"/>
      <c r="C24" s="359" t="s">
        <v>20</v>
      </c>
      <c r="D24" s="40">
        <v>0.76828880793361665</v>
      </c>
      <c r="E24" s="34">
        <v>0.76483527499494031</v>
      </c>
      <c r="F24" s="10">
        <v>279.92971064814816</v>
      </c>
      <c r="G24" s="11">
        <v>5029</v>
      </c>
      <c r="H24" s="11">
        <v>2930</v>
      </c>
      <c r="I24" s="11">
        <v>124213</v>
      </c>
      <c r="J24" s="817">
        <v>272.92961300000002</v>
      </c>
      <c r="K24" s="12" t="s">
        <v>42</v>
      </c>
      <c r="L24" s="9">
        <v>0.47229356025536778</v>
      </c>
      <c r="M24" s="9">
        <v>0.36118602722742388</v>
      </c>
      <c r="N24" s="9">
        <v>0.70073985814689288</v>
      </c>
      <c r="O24" s="9">
        <v>0.40317884203922072</v>
      </c>
      <c r="P24" s="9">
        <v>0.75902161050539396</v>
      </c>
      <c r="Q24" s="37">
        <v>8.8589761136112971E-2</v>
      </c>
      <c r="R24" s="611">
        <v>3.4535329386763815E-3</v>
      </c>
      <c r="S24" s="44">
        <v>1.2639930555555556</v>
      </c>
      <c r="T24" s="11">
        <v>308</v>
      </c>
      <c r="U24" s="48">
        <v>4356</v>
      </c>
    </row>
    <row r="25" spans="1:21" x14ac:dyDescent="0.25">
      <c r="A25" s="58"/>
      <c r="B25" s="948"/>
      <c r="C25" s="81" t="s">
        <v>21</v>
      </c>
      <c r="D25" s="68">
        <v>0.75501034077109885</v>
      </c>
      <c r="E25" s="69">
        <v>0.74994064334142874</v>
      </c>
      <c r="F25" s="70">
        <v>274.47827546296293</v>
      </c>
      <c r="G25" s="71">
        <v>3272</v>
      </c>
      <c r="H25" s="71">
        <v>1527</v>
      </c>
      <c r="I25" s="71">
        <v>120736</v>
      </c>
      <c r="J25" s="816">
        <v>1193.752694</v>
      </c>
      <c r="K25" s="73" t="s">
        <v>42</v>
      </c>
      <c r="L25" s="74">
        <v>0.6439090246488206</v>
      </c>
      <c r="M25" s="74">
        <v>0.42703087728597933</v>
      </c>
      <c r="N25" s="74">
        <v>0.71752418499867476</v>
      </c>
      <c r="O25" s="74">
        <v>0.46955863068815823</v>
      </c>
      <c r="P25" s="74">
        <v>0.71956920732763097</v>
      </c>
      <c r="Q25" s="67">
        <v>6.4562350914391733E-2</v>
      </c>
      <c r="R25" s="610">
        <v>5.0696974296701074E-3</v>
      </c>
      <c r="S25" s="75">
        <v>1.8555092592592592</v>
      </c>
      <c r="T25" s="71">
        <v>743</v>
      </c>
      <c r="U25" s="76">
        <v>3848</v>
      </c>
    </row>
    <row r="26" spans="1:21" x14ac:dyDescent="0.25">
      <c r="A26" s="58"/>
      <c r="B26" s="948"/>
      <c r="C26" s="359" t="s">
        <v>22</v>
      </c>
      <c r="D26" s="40">
        <v>0.87649349827970047</v>
      </c>
      <c r="E26" s="34">
        <v>0.87574867815219593</v>
      </c>
      <c r="F26" s="10">
        <v>320.5240162037037</v>
      </c>
      <c r="G26" s="11">
        <v>1747</v>
      </c>
      <c r="H26" s="11">
        <v>882</v>
      </c>
      <c r="I26" s="11">
        <v>123139</v>
      </c>
      <c r="J26" s="817">
        <v>836.33237099999997</v>
      </c>
      <c r="K26" s="12" t="s">
        <v>42</v>
      </c>
      <c r="L26" s="9">
        <v>0.75357928844638988</v>
      </c>
      <c r="M26" s="9">
        <v>0.43367251642452836</v>
      </c>
      <c r="N26" s="9">
        <v>0.24103655218898967</v>
      </c>
      <c r="O26" s="9">
        <v>0.23819830455670882</v>
      </c>
      <c r="P26" s="9">
        <v>0.96755500151612139</v>
      </c>
      <c r="Q26" s="37">
        <v>9.6395130705950183E-2</v>
      </c>
      <c r="R26" s="611">
        <v>7.4482012750455367E-4</v>
      </c>
      <c r="S26" s="44">
        <v>0.27260416666666665</v>
      </c>
      <c r="T26" s="11">
        <v>128</v>
      </c>
      <c r="U26" s="48">
        <v>726</v>
      </c>
    </row>
    <row r="27" spans="1:21" x14ac:dyDescent="0.25">
      <c r="A27" s="58"/>
      <c r="B27" s="948"/>
      <c r="C27" s="81" t="s">
        <v>23</v>
      </c>
      <c r="D27" s="68">
        <v>0.79420069317951836</v>
      </c>
      <c r="E27" s="69">
        <v>0.78929730191256831</v>
      </c>
      <c r="F27" s="70">
        <v>288.8828125</v>
      </c>
      <c r="G27" s="71">
        <v>1845</v>
      </c>
      <c r="H27" s="71">
        <v>1303</v>
      </c>
      <c r="I27" s="71">
        <v>134593</v>
      </c>
      <c r="J27" s="816">
        <v>179.95879099999999</v>
      </c>
      <c r="K27" s="73" t="s">
        <v>48</v>
      </c>
      <c r="L27" s="74">
        <v>0.60368667018344191</v>
      </c>
      <c r="M27" s="74">
        <v>0.67187743790538879</v>
      </c>
      <c r="N27" s="74">
        <v>0.78001827732497231</v>
      </c>
      <c r="O27" s="74">
        <v>0.55617868595719289</v>
      </c>
      <c r="P27" s="74">
        <v>0.77377720626756208</v>
      </c>
      <c r="Q27" s="67">
        <v>0.28426441196793295</v>
      </c>
      <c r="R27" s="610">
        <v>4.9033912669500098E-3</v>
      </c>
      <c r="S27" s="75">
        <v>1.7946412037037036</v>
      </c>
      <c r="T27" s="71">
        <v>596</v>
      </c>
      <c r="U27" s="76">
        <v>4339</v>
      </c>
    </row>
    <row r="28" spans="1:21" ht="15.75" thickBot="1" x14ac:dyDescent="0.3">
      <c r="A28" s="58"/>
      <c r="B28" s="959"/>
      <c r="C28" s="360" t="s">
        <v>24</v>
      </c>
      <c r="D28" s="41">
        <v>5.7051330702286983E-4</v>
      </c>
      <c r="E28" s="35">
        <v>8.3105646630236794E-5</v>
      </c>
      <c r="F28" s="18">
        <v>3.0416666666666665E-2</v>
      </c>
      <c r="G28" s="19">
        <v>15</v>
      </c>
      <c r="H28" s="19">
        <v>15</v>
      </c>
      <c r="I28" s="19">
        <v>22</v>
      </c>
      <c r="J28" s="818">
        <v>9.2716000000000007E-2</v>
      </c>
      <c r="K28" s="21" t="s">
        <v>42</v>
      </c>
      <c r="L28" s="17">
        <v>0.45454545454545453</v>
      </c>
      <c r="M28" s="17">
        <v>0.68181818181818177</v>
      </c>
      <c r="N28" s="17">
        <v>0.54545454545454541</v>
      </c>
      <c r="O28" s="17">
        <v>0</v>
      </c>
      <c r="P28" s="17">
        <v>0</v>
      </c>
      <c r="Q28" s="38">
        <v>0.54545454545454541</v>
      </c>
      <c r="R28" s="612">
        <v>4.8740766039263308E-4</v>
      </c>
      <c r="S28" s="45">
        <v>0.1783912037037037</v>
      </c>
      <c r="T28" s="19">
        <v>297</v>
      </c>
      <c r="U28" s="49">
        <v>414</v>
      </c>
    </row>
    <row r="29" spans="1:21" ht="15.75" thickBot="1" x14ac:dyDescent="0.3">
      <c r="A29" s="58"/>
      <c r="B29" s="952" t="s">
        <v>50</v>
      </c>
      <c r="C29" s="952"/>
      <c r="D29" s="24">
        <v>0.63000691844318513</v>
      </c>
      <c r="E29" s="24">
        <v>0.62794347958690322</v>
      </c>
      <c r="F29" s="25">
        <v>2068.4458217592592</v>
      </c>
      <c r="G29" s="26">
        <v>10040</v>
      </c>
      <c r="H29" s="26">
        <v>5231</v>
      </c>
      <c r="I29" s="26">
        <v>909474</v>
      </c>
      <c r="J29" s="819">
        <v>2893.3716559999998</v>
      </c>
      <c r="K29" s="26" t="s">
        <v>42</v>
      </c>
      <c r="L29" s="24">
        <v>0.49924571785449612</v>
      </c>
      <c r="M29" s="24">
        <v>0.59188717874287777</v>
      </c>
      <c r="N29" s="24">
        <v>0.59786535953749087</v>
      </c>
      <c r="O29" s="22">
        <v>0</v>
      </c>
      <c r="P29" s="24">
        <v>0.78423814191630969</v>
      </c>
      <c r="Q29" s="24">
        <v>0.23789355165733159</v>
      </c>
      <c r="R29" s="24">
        <v>2.0634388562819042E-3</v>
      </c>
      <c r="S29" s="25">
        <v>6.7969675925925923</v>
      </c>
      <c r="T29" s="26">
        <v>2076</v>
      </c>
      <c r="U29" s="50">
        <v>17861</v>
      </c>
    </row>
    <row r="30" spans="1:21" ht="15.75" thickBot="1" x14ac:dyDescent="0.3">
      <c r="A30" s="58"/>
      <c r="B30" s="945" t="s">
        <v>51</v>
      </c>
      <c r="C30" s="960"/>
      <c r="D30" s="52">
        <v>0.32617259917020841</v>
      </c>
      <c r="E30" s="52">
        <v>0.32459641108834242</v>
      </c>
      <c r="F30" s="53">
        <v>2376.0457291666662</v>
      </c>
      <c r="G30" s="54">
        <v>11755</v>
      </c>
      <c r="H30" s="54">
        <v>6171</v>
      </c>
      <c r="I30" s="54">
        <v>1050688</v>
      </c>
      <c r="J30" s="821">
        <v>8451.033512</v>
      </c>
      <c r="K30" s="56" t="s">
        <v>42</v>
      </c>
      <c r="L30" s="52">
        <v>0.52098624901017243</v>
      </c>
      <c r="M30" s="52">
        <v>0.59550789577876595</v>
      </c>
      <c r="N30" s="52">
        <v>0.60930742522994452</v>
      </c>
      <c r="O30" s="51">
        <v>0</v>
      </c>
      <c r="P30" s="52">
        <v>0.76872407027891632</v>
      </c>
      <c r="Q30" s="52">
        <v>0</v>
      </c>
      <c r="R30" s="52">
        <v>1.576188081866019E-3</v>
      </c>
      <c r="S30" s="53">
        <v>11.537696759259259</v>
      </c>
      <c r="T30" s="54">
        <v>3711</v>
      </c>
      <c r="U30" s="57">
        <v>28550</v>
      </c>
    </row>
    <row r="31" spans="1:2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3" spans="4:11" x14ac:dyDescent="0.25">
      <c r="D33" s="376"/>
      <c r="E33" s="376"/>
      <c r="K33" s="481"/>
    </row>
    <row r="34" spans="4:11" x14ac:dyDescent="0.25">
      <c r="D34" s="376"/>
      <c r="E34" s="376"/>
      <c r="K34" s="481"/>
    </row>
    <row r="35" spans="4:11" x14ac:dyDescent="0.25">
      <c r="D35" s="376"/>
      <c r="E35" s="376"/>
      <c r="K35" s="481"/>
    </row>
    <row r="36" spans="4:11" x14ac:dyDescent="0.25">
      <c r="D36" s="376"/>
      <c r="E36" s="376"/>
      <c r="K36" s="481"/>
    </row>
    <row r="37" spans="4:11" x14ac:dyDescent="0.25">
      <c r="D37" s="376"/>
      <c r="E37" s="376"/>
      <c r="K37" s="481"/>
    </row>
    <row r="38" spans="4:11" x14ac:dyDescent="0.25">
      <c r="D38" s="376"/>
      <c r="E38" s="376"/>
      <c r="K38" s="481"/>
    </row>
    <row r="39" spans="4:11" x14ac:dyDescent="0.25">
      <c r="D39" s="376"/>
      <c r="E39" s="376"/>
      <c r="K39" s="481"/>
    </row>
    <row r="40" spans="4:11" x14ac:dyDescent="0.25">
      <c r="D40" s="376"/>
      <c r="E40" s="376"/>
      <c r="K40" s="481"/>
    </row>
    <row r="41" spans="4:11" x14ac:dyDescent="0.25">
      <c r="D41" s="376"/>
      <c r="E41" s="376"/>
      <c r="K41" s="481"/>
    </row>
    <row r="42" spans="4:11" x14ac:dyDescent="0.25">
      <c r="D42" s="376"/>
      <c r="E42" s="376"/>
      <c r="K42" s="481"/>
    </row>
    <row r="43" spans="4:11" x14ac:dyDescent="0.25">
      <c r="D43" s="376"/>
      <c r="E43" s="376"/>
      <c r="K43" s="481"/>
    </row>
    <row r="44" spans="4:11" x14ac:dyDescent="0.25">
      <c r="D44" s="376"/>
      <c r="E44" s="376"/>
      <c r="K44" s="641"/>
    </row>
    <row r="45" spans="4:11" x14ac:dyDescent="0.25">
      <c r="D45" s="376"/>
      <c r="E45" s="376"/>
      <c r="K45" s="481"/>
    </row>
    <row r="46" spans="4:11" x14ac:dyDescent="0.25">
      <c r="D46" s="376"/>
      <c r="E46" s="376"/>
      <c r="K46" s="481"/>
    </row>
    <row r="47" spans="4:11" x14ac:dyDescent="0.25">
      <c r="D47" s="376"/>
      <c r="E47" s="376"/>
      <c r="K47" s="481"/>
    </row>
    <row r="48" spans="4:11" x14ac:dyDescent="0.25">
      <c r="D48" s="376"/>
      <c r="E48" s="376"/>
      <c r="K48" s="481"/>
    </row>
    <row r="49" spans="4:11" x14ac:dyDescent="0.25">
      <c r="D49" s="376"/>
      <c r="E49" s="376"/>
      <c r="K49" s="481"/>
    </row>
    <row r="50" spans="4:11" x14ac:dyDescent="0.25">
      <c r="D50" s="376"/>
      <c r="E50" s="376"/>
      <c r="K50" s="481"/>
    </row>
    <row r="51" spans="4:11" x14ac:dyDescent="0.25">
      <c r="D51" s="376"/>
      <c r="E51" s="376"/>
      <c r="K51" s="481"/>
    </row>
    <row r="52" spans="4:11" x14ac:dyDescent="0.25">
      <c r="D52" s="376"/>
      <c r="E52" s="376"/>
      <c r="K52" s="481"/>
    </row>
    <row r="53" spans="4:11" x14ac:dyDescent="0.25">
      <c r="D53" s="376"/>
      <c r="E53" s="376"/>
      <c r="K53" s="481"/>
    </row>
    <row r="54" spans="4:11" x14ac:dyDescent="0.25">
      <c r="D54" s="376"/>
      <c r="E54" s="376"/>
      <c r="K54" s="641"/>
    </row>
    <row r="55" spans="4:11" x14ac:dyDescent="0.25">
      <c r="D55" s="376"/>
      <c r="E55" s="376"/>
      <c r="K55" s="641"/>
    </row>
  </sheetData>
  <mergeCells count="10">
    <mergeCell ref="E5:Q5"/>
    <mergeCell ref="R5:U5"/>
    <mergeCell ref="E7:Q7"/>
    <mergeCell ref="R7:U7"/>
    <mergeCell ref="D5:D6"/>
    <mergeCell ref="B8:B18"/>
    <mergeCell ref="B19:C19"/>
    <mergeCell ref="B20:B28"/>
    <mergeCell ref="B29:C29"/>
    <mergeCell ref="B30:C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0E6ADD9A8544DAD6E6229B6A14FFA" ma:contentTypeVersion="18" ma:contentTypeDescription="Crée un document." ma:contentTypeScope="" ma:versionID="4282047923398921e6d11c252566f921">
  <xsd:schema xmlns:xsd="http://www.w3.org/2001/XMLSchema" xmlns:xs="http://www.w3.org/2001/XMLSchema" xmlns:p="http://schemas.microsoft.com/office/2006/metadata/properties" xmlns:ns2="4c0ee87d-e647-4639-8c01-599f941b0849" xmlns:ns3="47b1562f-1262-4632-88f5-4aa5de5f60e8" targetNamespace="http://schemas.microsoft.com/office/2006/metadata/properties" ma:root="true" ma:fieldsID="0b23e01370be0e55c7109c44e646a1ba" ns2:_="" ns3:_="">
    <xsd:import namespace="4c0ee87d-e647-4639-8c01-599f941b0849"/>
    <xsd:import namespace="47b1562f-1262-4632-88f5-4aa5de5f6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ee87d-e647-4639-8c01-599f941b0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e0e86fcc-c64b-4f5f-ad29-ece91274c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1562f-1262-4632-88f5-4aa5de5f6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c7499b7-8207-4550-8316-0bb0338bb3e2}" ma:internalName="TaxCatchAll" ma:showField="CatchAllData" ma:web="47b1562f-1262-4632-88f5-4aa5de5f60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1562f-1262-4632-88f5-4aa5de5f60e8" xsi:nil="true"/>
    <lcf76f155ced4ddcb4097134ff3c332f xmlns="4c0ee87d-e647-4639-8c01-599f941b08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05BA84-52C4-42BD-A1A2-85F4079EE090}"/>
</file>

<file path=customXml/itemProps2.xml><?xml version="1.0" encoding="utf-8"?>
<ds:datastoreItem xmlns:ds="http://schemas.openxmlformats.org/officeDocument/2006/customXml" ds:itemID="{B1864811-A21E-4979-8ACB-40797F6B9C3C}"/>
</file>

<file path=customXml/itemProps3.xml><?xml version="1.0" encoding="utf-8"?>
<ds:datastoreItem xmlns:ds="http://schemas.openxmlformats.org/officeDocument/2006/customXml" ds:itemID="{A095D143-3191-4A26-BC32-D4F546C10D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BDD Clips brute</vt:lpstr>
      <vt:lpstr>Calculs Clips</vt:lpstr>
      <vt:lpstr>TCD Détail chaîne</vt:lpstr>
      <vt:lpstr>Part clips 24h-24h</vt:lpstr>
      <vt:lpstr>Part clips 0h-6h</vt:lpstr>
      <vt:lpstr>Part clips 6h-16h</vt:lpstr>
      <vt:lpstr>Part clips 16h-24h</vt:lpstr>
      <vt:lpstr>Part musique prime</vt:lpstr>
      <vt:lpstr>CC Clips</vt:lpstr>
      <vt:lpstr>Clips, diff, artistes, contacts</vt:lpstr>
      <vt:lpstr>Genre musical</vt:lpstr>
      <vt:lpstr>Langue chantée</vt:lpstr>
      <vt:lpstr>Typo ancienneté</vt:lpstr>
      <vt:lpstr>Genre du lead</vt:lpstr>
      <vt:lpstr>Niv dvlpt</vt:lpstr>
      <vt:lpstr>Rotation</vt:lpstr>
      <vt:lpstr>EP, exclu</vt:lpstr>
      <vt:lpstr>Top 10 artiste chaîne</vt:lpstr>
      <vt:lpstr>Top 10 artistes panel</vt:lpstr>
      <vt:lpstr>Top 50 clips</vt:lpstr>
      <vt:lpstr>Genre x Langue chantée</vt:lpstr>
      <vt:lpstr>Genre x Ancienneté</vt:lpstr>
      <vt:lpstr>Langue x Ancienneté</vt:lpstr>
      <vt:lpstr>Genre x Genre du lead</vt:lpstr>
      <vt:lpstr>Genre du lead x Ancienneté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Talbot</dc:creator>
  <cp:lastModifiedBy>Clarence Talbot</cp:lastModifiedBy>
  <dcterms:created xsi:type="dcterms:W3CDTF">2024-01-15T16:23:01Z</dcterms:created>
  <dcterms:modified xsi:type="dcterms:W3CDTF">2025-11-07T14:54:48Z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0x010100F100E6ADD9A8544DAD6E6229B6A14FFA</vt:lpwstr>
  </property>
</Properties>
</file>